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230" windowWidth="8010" windowHeight="3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'Sheet1'!$A$1:$L$194</definedName>
  </definedNames>
  <calcPr fullCalcOnLoad="1"/>
</workbook>
</file>

<file path=xl/sharedStrings.xml><?xml version="1.0" encoding="utf-8"?>
<sst xmlns="http://schemas.openxmlformats.org/spreadsheetml/2006/main" count="249" uniqueCount="224">
  <si>
    <t>TOTAL</t>
  </si>
  <si>
    <t>AREA</t>
  </si>
  <si>
    <t xml:space="preserve">TOTAL </t>
  </si>
  <si>
    <t xml:space="preserve">   ALL</t>
  </si>
  <si>
    <t>SCHOOL - TOWNSHIP</t>
  </si>
  <si>
    <t>STATE</t>
  </si>
  <si>
    <t>COUNTY</t>
  </si>
  <si>
    <t>SCHOOL</t>
  </si>
  <si>
    <t>TWP.</t>
  </si>
  <si>
    <t>CITIES</t>
  </si>
  <si>
    <t>AG.CITIES</t>
  </si>
  <si>
    <t>LEVIES</t>
  </si>
  <si>
    <t>VALUATIONS</t>
  </si>
  <si>
    <t>Ar-We-Va - East Boyer</t>
  </si>
  <si>
    <t>Ar-We-Va - Hayes</t>
  </si>
  <si>
    <t>Ar-We-Va - Jackson</t>
  </si>
  <si>
    <t>Ar-We-Va - Milford</t>
  </si>
  <si>
    <t>Ar-We-Va - Stockholm</t>
  </si>
  <si>
    <t>Ar-We-Va - Westside</t>
  </si>
  <si>
    <t>Battle Creek - Soldier</t>
  </si>
  <si>
    <t>Charter Oak-Ute - Boyer</t>
  </si>
  <si>
    <t>Charter Oak-Ute - Charter Oak</t>
  </si>
  <si>
    <t>Charter Oak-Ute - Hanover</t>
  </si>
  <si>
    <t>Charter Oak-Ute - Morgan</t>
  </si>
  <si>
    <t>Charter-Oak-Ute - Paradise</t>
  </si>
  <si>
    <t>Charter Oak-Ute - Soldier</t>
  </si>
  <si>
    <t>Charter Oak-Ute - Willow</t>
  </si>
  <si>
    <t>Denison - Denison</t>
  </si>
  <si>
    <t>Denison - East Boyer</t>
  </si>
  <si>
    <t>Denison - Goodrich</t>
  </si>
  <si>
    <t>Denison - Hanover</t>
  </si>
  <si>
    <t>Denison - Milford</t>
  </si>
  <si>
    <t>Denison - Nishnabotny</t>
  </si>
  <si>
    <t>Denison - Otter Creek</t>
  </si>
  <si>
    <t>Denison - Paradise</t>
  </si>
  <si>
    <t>Denison - Stockholm</t>
  </si>
  <si>
    <t>Denison - Washington</t>
  </si>
  <si>
    <t>Boyer Valley - Boyer  AEA XII</t>
  </si>
  <si>
    <t>Boyer Valley - Denison</t>
  </si>
  <si>
    <t>Boyer Valley - Paradise</t>
  </si>
  <si>
    <t>Boyer Valley - Union</t>
  </si>
  <si>
    <t>Boyer Valley - Washington</t>
  </si>
  <si>
    <t>Boyer Valley - Willow</t>
  </si>
  <si>
    <t>Boyer Valley - Boyer  AEA XIII</t>
  </si>
  <si>
    <t>IKM - East Boyer</t>
  </si>
  <si>
    <t>IKM - Hayes</t>
  </si>
  <si>
    <t>IKM - Iowa</t>
  </si>
  <si>
    <t>IKM - Nishnabotny</t>
  </si>
  <si>
    <t>IKM - Washington</t>
  </si>
  <si>
    <t>Manning - Hayes</t>
  </si>
  <si>
    <t>Manning - Iowa</t>
  </si>
  <si>
    <t>Maple Valley - Soldier</t>
  </si>
  <si>
    <t>Odebolt-Arthur - Stockholm</t>
  </si>
  <si>
    <t>Schleswig - Goodrich</t>
  </si>
  <si>
    <t>Schleswig - Hanover</t>
  </si>
  <si>
    <t>Schleswig - Morgan</t>
  </si>
  <si>
    <t>Schleswig - Otter Creek</t>
  </si>
  <si>
    <t>Schleswig - Soldier</t>
  </si>
  <si>
    <t>Ar-We-Va - Vail</t>
  </si>
  <si>
    <t>Ar-We-Va - Vail Lands</t>
  </si>
  <si>
    <t>TIF LEVY Westside City:</t>
  </si>
  <si>
    <t>Debt Service</t>
  </si>
  <si>
    <t xml:space="preserve">   Ar-We-Va-Westside TIF</t>
  </si>
  <si>
    <t>Ar-We-Va - Westside Lands</t>
  </si>
  <si>
    <t>Charter Oak-Ute - Charter Oak Lands</t>
  </si>
  <si>
    <t>Denison - Buck Grove</t>
  </si>
  <si>
    <t>Denison - Buck Grove Lands</t>
  </si>
  <si>
    <t xml:space="preserve"> </t>
  </si>
  <si>
    <t>Denison - Deloit</t>
  </si>
  <si>
    <t>Denison - Deloit Lands</t>
  </si>
  <si>
    <t>TIF LEVY Denison City:</t>
  </si>
  <si>
    <t>Denison-Denison TIF</t>
  </si>
  <si>
    <t xml:space="preserve">   TIF DEBT:</t>
  </si>
  <si>
    <t>Denison - Denison Lands</t>
  </si>
  <si>
    <t>TIF LEVY Denison Lands:</t>
  </si>
  <si>
    <t>Denison-Denison Lands TIF</t>
  </si>
  <si>
    <t>Denison - Kiron</t>
  </si>
  <si>
    <t>Denison - Kiron Lands</t>
  </si>
  <si>
    <t>Boyer Valley - Arion</t>
  </si>
  <si>
    <t>Boyer Valley - Arion Lands</t>
  </si>
  <si>
    <t>Boyer Valley - Dow City</t>
  </si>
  <si>
    <t>Boyer Valley - Dow City Lands</t>
  </si>
  <si>
    <t>IKM - Aspinwall</t>
  </si>
  <si>
    <t>IKM - Aspinwall Lands</t>
  </si>
  <si>
    <t>IKM - Manilla</t>
  </si>
  <si>
    <t>IKM - Manilla Lands</t>
  </si>
  <si>
    <t>Schleswig - Ricketts</t>
  </si>
  <si>
    <t>Schleswig - Ricketts Lands</t>
  </si>
  <si>
    <t>Schleswig - Schleswig</t>
  </si>
  <si>
    <t>Schleswig - Schleswig Lands</t>
  </si>
  <si>
    <t xml:space="preserve"> C I T Y   L E V I E S</t>
  </si>
  <si>
    <t>CITY</t>
  </si>
  <si>
    <t>General</t>
  </si>
  <si>
    <t>Insurance</t>
  </si>
  <si>
    <t>Employeee</t>
  </si>
  <si>
    <t>Emergency</t>
  </si>
  <si>
    <t>Benefits</t>
  </si>
  <si>
    <t>City Ag.</t>
  </si>
  <si>
    <t>All  Levies</t>
  </si>
  <si>
    <t>Arion</t>
  </si>
  <si>
    <t>Arion Ag.</t>
  </si>
  <si>
    <t>Aspinwall</t>
  </si>
  <si>
    <t>Aspinwall Ag.</t>
  </si>
  <si>
    <t>Buck Grove</t>
  </si>
  <si>
    <t>Buck Grove Ag.</t>
  </si>
  <si>
    <t>Charter Oak</t>
  </si>
  <si>
    <t>Charter Oak Ag.</t>
  </si>
  <si>
    <t>Deloit</t>
  </si>
  <si>
    <t>Deloit Ag.</t>
  </si>
  <si>
    <t>Denison</t>
  </si>
  <si>
    <t>Public Transit</t>
  </si>
  <si>
    <t>Civic Center</t>
  </si>
  <si>
    <t>Denison Ag.</t>
  </si>
  <si>
    <t>Dow City</t>
  </si>
  <si>
    <t>Dow City Ag.</t>
  </si>
  <si>
    <t>Kiron</t>
  </si>
  <si>
    <t>Kiron Ag.</t>
  </si>
  <si>
    <t>Manilla</t>
  </si>
  <si>
    <t>Manilla Ag.</t>
  </si>
  <si>
    <t>Ricketts</t>
  </si>
  <si>
    <t>Ricketts Ag.</t>
  </si>
  <si>
    <t>Schleswig</t>
  </si>
  <si>
    <t>Schleswig Ag.</t>
  </si>
  <si>
    <t>Vail</t>
  </si>
  <si>
    <t>Vail Ag.</t>
  </si>
  <si>
    <t>Westside</t>
  </si>
  <si>
    <t>Westside Ag.</t>
  </si>
  <si>
    <t>Twp.</t>
  </si>
  <si>
    <t>Cemetery</t>
  </si>
  <si>
    <t xml:space="preserve">  Fire</t>
  </si>
  <si>
    <t>TOTAL TWP</t>
  </si>
  <si>
    <t>East Boyer</t>
  </si>
  <si>
    <t>Goodrich</t>
  </si>
  <si>
    <t>Hanover</t>
  </si>
  <si>
    <t>Hayes</t>
  </si>
  <si>
    <t>Iowa</t>
  </si>
  <si>
    <t>Jackson</t>
  </si>
  <si>
    <t>Milford</t>
  </si>
  <si>
    <t>Morgan</t>
  </si>
  <si>
    <t>Nishnabotny</t>
  </si>
  <si>
    <t>Nishnabotny-Manilla City</t>
  </si>
  <si>
    <t>Otter Creek</t>
  </si>
  <si>
    <t>Paradise</t>
  </si>
  <si>
    <t>Soldier</t>
  </si>
  <si>
    <t>Stockholm</t>
  </si>
  <si>
    <t>Union</t>
  </si>
  <si>
    <t>Willow</t>
  </si>
  <si>
    <t>School Levies</t>
  </si>
  <si>
    <t>Control</t>
  </si>
  <si>
    <t>Managemnt</t>
  </si>
  <si>
    <t>Voted Phy.Plant</t>
  </si>
  <si>
    <t>Reg.Phy.Plant</t>
  </si>
  <si>
    <t>Debt Serv</t>
  </si>
  <si>
    <t xml:space="preserve">  TOTAL</t>
  </si>
  <si>
    <t>Ar-We-Va</t>
  </si>
  <si>
    <t>Charter Oak-Ute</t>
  </si>
  <si>
    <t>Non-Control</t>
  </si>
  <si>
    <t>Battle Creek-Ida Grove</t>
  </si>
  <si>
    <t>Manning</t>
  </si>
  <si>
    <t>Maple Valley</t>
  </si>
  <si>
    <t>Odebolt-Arthur</t>
  </si>
  <si>
    <t>Wall Lake View Auburn</t>
  </si>
  <si>
    <t>COUNTY LEVIES</t>
  </si>
  <si>
    <t>Cities</t>
  </si>
  <si>
    <t>Rural</t>
  </si>
  <si>
    <t>General Basic</t>
  </si>
  <si>
    <t>General Supplement</t>
  </si>
  <si>
    <t>MH-DD Services</t>
  </si>
  <si>
    <t>Rural Basic</t>
  </si>
  <si>
    <t>Rural Supplement</t>
  </si>
  <si>
    <t>Ag.Extension</t>
  </si>
  <si>
    <t>Assessor</t>
  </si>
  <si>
    <t>Special Appraisal</t>
  </si>
  <si>
    <t>Co. Hospital</t>
  </si>
  <si>
    <t>Co. Hos. Ambulance</t>
  </si>
  <si>
    <t>Total</t>
  </si>
  <si>
    <t>STATE LEVIES</t>
  </si>
  <si>
    <t>Cities =</t>
  </si>
  <si>
    <t xml:space="preserve">     Rural  =</t>
  </si>
  <si>
    <t>AREA SCHOOL LEVIES</t>
  </si>
  <si>
    <t xml:space="preserve">Early </t>
  </si>
  <si>
    <t>Bonds</t>
  </si>
  <si>
    <t>AREA SCHOOLS</t>
  </si>
  <si>
    <t>Unemp.</t>
  </si>
  <si>
    <t xml:space="preserve"> Tort</t>
  </si>
  <si>
    <t>Retirement</t>
  </si>
  <si>
    <t>Equip.</t>
  </si>
  <si>
    <t>Standby</t>
  </si>
  <si>
    <t>Plant</t>
  </si>
  <si>
    <t>Int.</t>
  </si>
  <si>
    <t xml:space="preserve">   V  -  IA CENTRAL</t>
  </si>
  <si>
    <t xml:space="preserve">   XI  -  DMAAC</t>
  </si>
  <si>
    <t xml:space="preserve">   XII -  WESTERN IA</t>
  </si>
  <si>
    <t xml:space="preserve">   XIII - IA WESTERN</t>
  </si>
  <si>
    <t>TOTAL AREA SCHOOLS</t>
  </si>
  <si>
    <t xml:space="preserve">  TOTAL COUNTY TAXABLE VALUATIONS</t>
  </si>
  <si>
    <t>(Excludes Gas &amp; Electric)</t>
  </si>
  <si>
    <t xml:space="preserve">    V</t>
  </si>
  <si>
    <t xml:space="preserve">    XI</t>
  </si>
  <si>
    <t xml:space="preserve">    XII</t>
  </si>
  <si>
    <t xml:space="preserve">    XIII</t>
  </si>
  <si>
    <t xml:space="preserve">         CRAWFORD COUNTY LEVY SHEET</t>
  </si>
  <si>
    <t xml:space="preserve">Boyer Valley </t>
  </si>
  <si>
    <t xml:space="preserve">TIF DEBT:    Westside City </t>
  </si>
  <si>
    <t>Schleswig - Schleswig TIF</t>
  </si>
  <si>
    <t xml:space="preserve">Boyer                     </t>
  </si>
  <si>
    <t xml:space="preserve">Washington           </t>
  </si>
  <si>
    <t>Boyer Valley - Dunlap Lands</t>
  </si>
  <si>
    <t>Dunlap City Ag.</t>
  </si>
  <si>
    <t>County Debt Service</t>
  </si>
  <si>
    <t>EXEMPT</t>
  </si>
  <si>
    <t>Exempt</t>
  </si>
  <si>
    <t>Total Rural</t>
  </si>
  <si>
    <t>Total Cities</t>
  </si>
  <si>
    <t>Dension City Exempt</t>
  </si>
  <si>
    <t xml:space="preserve">Charter Oak  </t>
  </si>
  <si>
    <t>Owned</t>
  </si>
  <si>
    <t>Non-Owned</t>
  </si>
  <si>
    <t xml:space="preserve"> Cemetery</t>
  </si>
  <si>
    <t xml:space="preserve">          TOWNSHIP LEVIES</t>
  </si>
  <si>
    <t>2010 ASSESSMENT 2010-2011 FS YR TAXES PAYABLE 9-2011 / 3-2012</t>
  </si>
  <si>
    <t>East Sac County</t>
  </si>
  <si>
    <t>IKM-Manning</t>
  </si>
  <si>
    <t>East Sac-Jackson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</si>
</sst>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#,##0.000000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0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2"/>
    </font>
    <font>
      <strike/>
      <sz val="11"/>
      <name val="Arial"/>
      <family val="2"/>
    </font>
    <font>
      <b/>
      <strike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166" fontId="5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64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166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4" fillId="0" borderId="0" xfId="0" applyNumberFormat="1" applyFont="1" applyFill="1" applyBorder="1" applyAlignment="1" applyProtection="1">
      <alignment/>
      <protection/>
    </xf>
    <xf numFmtId="164" fontId="15" fillId="0" borderId="0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164" fontId="4" fillId="0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view="pageBreakPreview" zoomScale="75" zoomScaleSheetLayoutView="75" zoomScalePageLayoutView="0" workbookViewId="0" topLeftCell="A1">
      <selection activeCell="L56" sqref="L56"/>
    </sheetView>
  </sheetViews>
  <sheetFormatPr defaultColWidth="57.28125" defaultRowHeight="12.75"/>
  <cols>
    <col min="1" max="1" width="31.140625" style="2" customWidth="1"/>
    <col min="2" max="2" width="15.140625" style="2" customWidth="1"/>
    <col min="3" max="3" width="11.7109375" style="2" customWidth="1"/>
    <col min="4" max="4" width="15.8515625" style="2" customWidth="1"/>
    <col min="5" max="5" width="14.00390625" style="2" customWidth="1"/>
    <col min="6" max="6" width="10.57421875" style="2" customWidth="1"/>
    <col min="7" max="7" width="10.7109375" style="2" customWidth="1"/>
    <col min="8" max="8" width="11.421875" style="2" customWidth="1"/>
    <col min="9" max="9" width="11.8515625" style="2" customWidth="1"/>
    <col min="10" max="10" width="16.140625" style="2" customWidth="1"/>
    <col min="11" max="11" width="14.8515625" style="2" customWidth="1"/>
    <col min="12" max="12" width="20.8515625" style="2" customWidth="1"/>
    <col min="13" max="16384" width="57.28125" style="2" customWidth="1"/>
  </cols>
  <sheetData>
    <row r="1" spans="1:10" ht="15" customHeight="1">
      <c r="A1" s="49" t="s">
        <v>201</v>
      </c>
      <c r="B1" s="49"/>
      <c r="C1" s="50"/>
      <c r="D1" s="50"/>
      <c r="E1" s="15"/>
      <c r="F1" s="15"/>
      <c r="G1" s="15"/>
      <c r="H1" s="15"/>
      <c r="I1" s="15"/>
      <c r="J1" s="15"/>
    </row>
    <row r="2" spans="1:10" ht="15" customHeight="1">
      <c r="A2" s="51" t="s">
        <v>220</v>
      </c>
      <c r="B2" s="50"/>
      <c r="C2" s="50"/>
      <c r="D2" s="50"/>
      <c r="E2" s="50"/>
      <c r="F2" s="50"/>
      <c r="G2" s="15"/>
      <c r="H2" s="15"/>
      <c r="I2" s="15"/>
      <c r="J2" s="15"/>
    </row>
    <row r="3" spans="4:9" ht="14.25" customHeight="1">
      <c r="D3" s="2" t="s">
        <v>0</v>
      </c>
      <c r="I3" s="2" t="s">
        <v>0</v>
      </c>
    </row>
    <row r="4" spans="4:9" ht="14.25" customHeight="1">
      <c r="D4" s="2" t="s">
        <v>1</v>
      </c>
      <c r="E4" s="2" t="s">
        <v>0</v>
      </c>
      <c r="F4" s="2" t="s">
        <v>2</v>
      </c>
      <c r="G4" s="2" t="s">
        <v>0</v>
      </c>
      <c r="H4" s="2" t="s">
        <v>0</v>
      </c>
      <c r="I4" s="2" t="s">
        <v>3</v>
      </c>
    </row>
    <row r="5" spans="1:10" ht="14.2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</row>
    <row r="7" spans="1:11" ht="14.25" customHeight="1">
      <c r="A7" s="2" t="s">
        <v>13</v>
      </c>
      <c r="B7" s="3">
        <v>0.0032</v>
      </c>
      <c r="C7" s="36">
        <v>13.26769</v>
      </c>
      <c r="D7" s="16">
        <v>0.77869</v>
      </c>
      <c r="E7" s="12">
        <v>12.60179</v>
      </c>
      <c r="F7" s="34">
        <v>0.405</v>
      </c>
      <c r="G7" s="4"/>
      <c r="H7" s="4"/>
      <c r="I7" s="4">
        <f>SUM(B7:F7)</f>
        <v>27.05637</v>
      </c>
      <c r="J7" s="31">
        <v>3462080</v>
      </c>
      <c r="K7" s="22">
        <f aca="true" t="shared" si="0" ref="K7:K36">((I7/1000)*J7)</f>
        <v>93671.3174496</v>
      </c>
    </row>
    <row r="8" spans="1:11" ht="14.25" customHeight="1">
      <c r="A8" s="2" t="s">
        <v>14</v>
      </c>
      <c r="B8" s="3">
        <v>0.0032</v>
      </c>
      <c r="C8" s="36">
        <v>13.26769</v>
      </c>
      <c r="D8" s="16">
        <v>0.77869</v>
      </c>
      <c r="E8" s="12">
        <v>12.60179</v>
      </c>
      <c r="F8" s="34">
        <v>0.413</v>
      </c>
      <c r="I8" s="4">
        <f aca="true" t="shared" si="1" ref="I8:I38">SUM(B8:H8)</f>
        <v>27.06437</v>
      </c>
      <c r="J8" s="31">
        <v>16342696</v>
      </c>
      <c r="K8" s="22">
        <f t="shared" si="0"/>
        <v>442304.77134152</v>
      </c>
    </row>
    <row r="9" spans="1:11" ht="14.25" customHeight="1">
      <c r="A9" s="2" t="s">
        <v>15</v>
      </c>
      <c r="B9" s="3">
        <v>0.0032</v>
      </c>
      <c r="C9" s="36">
        <v>13.26769</v>
      </c>
      <c r="D9" s="16">
        <v>0.77869</v>
      </c>
      <c r="E9" s="12">
        <v>12.60179</v>
      </c>
      <c r="F9" s="34">
        <v>0.405</v>
      </c>
      <c r="G9" s="4"/>
      <c r="H9" s="4"/>
      <c r="I9" s="4">
        <f t="shared" si="1"/>
        <v>27.05637</v>
      </c>
      <c r="J9" s="31">
        <v>24209068</v>
      </c>
      <c r="K9" s="22">
        <f t="shared" si="0"/>
        <v>655009.50116316</v>
      </c>
    </row>
    <row r="10" spans="1:11" ht="14.25" customHeight="1">
      <c r="A10" s="2" t="s">
        <v>16</v>
      </c>
      <c r="B10" s="3">
        <v>0.0032</v>
      </c>
      <c r="C10" s="36">
        <v>13.26769</v>
      </c>
      <c r="D10" s="16">
        <v>0.77869</v>
      </c>
      <c r="E10" s="12">
        <v>12.60179</v>
      </c>
      <c r="F10" s="34">
        <v>0.455</v>
      </c>
      <c r="G10" s="4"/>
      <c r="H10" s="4"/>
      <c r="I10" s="4">
        <f t="shared" si="1"/>
        <v>27.10637</v>
      </c>
      <c r="J10" s="31">
        <v>16931672</v>
      </c>
      <c r="K10" s="22">
        <f t="shared" si="0"/>
        <v>458956.16595064</v>
      </c>
    </row>
    <row r="11" spans="1:11" ht="14.25" customHeight="1">
      <c r="A11" s="2" t="s">
        <v>17</v>
      </c>
      <c r="B11" s="3">
        <v>0.0032</v>
      </c>
      <c r="C11" s="36">
        <v>13.26769</v>
      </c>
      <c r="D11" s="16">
        <v>0.77869</v>
      </c>
      <c r="E11" s="12">
        <v>12.60179</v>
      </c>
      <c r="F11" s="34">
        <v>0.4725</v>
      </c>
      <c r="G11" s="4"/>
      <c r="H11" s="4"/>
      <c r="I11" s="4">
        <f t="shared" si="1"/>
        <v>27.12387</v>
      </c>
      <c r="J11" s="31">
        <v>7202680</v>
      </c>
      <c r="K11" s="22">
        <f t="shared" si="0"/>
        <v>195364.5559716</v>
      </c>
    </row>
    <row r="12" spans="1:11" ht="14.25" customHeight="1">
      <c r="A12" s="2" t="s">
        <v>18</v>
      </c>
      <c r="B12" s="3">
        <v>0.0032</v>
      </c>
      <c r="C12" s="36">
        <v>13.26769</v>
      </c>
      <c r="D12" s="16">
        <v>0.77869</v>
      </c>
      <c r="E12" s="12">
        <v>12.60179</v>
      </c>
      <c r="F12" s="34">
        <v>0.405</v>
      </c>
      <c r="G12" s="4"/>
      <c r="H12" s="4"/>
      <c r="I12" s="4">
        <f t="shared" si="1"/>
        <v>27.05637</v>
      </c>
      <c r="J12" s="31">
        <v>29147887</v>
      </c>
      <c r="K12" s="22">
        <f t="shared" si="0"/>
        <v>788636.01539019</v>
      </c>
    </row>
    <row r="13" spans="1:11" ht="14.25" customHeight="1">
      <c r="A13" s="2" t="s">
        <v>19</v>
      </c>
      <c r="B13" s="3">
        <v>0.0032</v>
      </c>
      <c r="C13" s="36">
        <v>13.26769</v>
      </c>
      <c r="D13" s="16">
        <v>0.77869</v>
      </c>
      <c r="E13" s="4">
        <v>13.71911</v>
      </c>
      <c r="F13" s="34">
        <v>0.405</v>
      </c>
      <c r="G13" s="4"/>
      <c r="H13" s="4"/>
      <c r="I13" s="4">
        <f t="shared" si="1"/>
        <v>28.17369</v>
      </c>
      <c r="J13" s="31">
        <v>777753</v>
      </c>
      <c r="K13" s="22">
        <f t="shared" si="0"/>
        <v>21912.171918570002</v>
      </c>
    </row>
    <row r="14" spans="1:11" ht="14.25" customHeight="1">
      <c r="A14" s="2" t="s">
        <v>20</v>
      </c>
      <c r="B14" s="3">
        <v>0.0032</v>
      </c>
      <c r="C14" s="36">
        <v>13.26769</v>
      </c>
      <c r="D14" s="16">
        <v>0.77869</v>
      </c>
      <c r="E14" s="4">
        <v>11.37899</v>
      </c>
      <c r="F14" s="34">
        <v>0.455</v>
      </c>
      <c r="G14" s="4"/>
      <c r="H14" s="4"/>
      <c r="I14" s="4">
        <f t="shared" si="1"/>
        <v>25.88357</v>
      </c>
      <c r="J14" s="31">
        <v>794693</v>
      </c>
      <c r="K14" s="22">
        <f t="shared" si="0"/>
        <v>20569.49189401</v>
      </c>
    </row>
    <row r="15" spans="1:11" ht="14.25" customHeight="1">
      <c r="A15" s="2" t="s">
        <v>21</v>
      </c>
      <c r="B15" s="3">
        <v>0.0032</v>
      </c>
      <c r="C15" s="36">
        <v>13.26769</v>
      </c>
      <c r="D15" s="16">
        <v>0.77869</v>
      </c>
      <c r="E15" s="4">
        <v>11.37899</v>
      </c>
      <c r="F15" s="34">
        <v>0.5825</v>
      </c>
      <c r="G15" s="4"/>
      <c r="H15" s="4"/>
      <c r="I15" s="4">
        <f t="shared" si="1"/>
        <v>26.01107</v>
      </c>
      <c r="J15" s="31">
        <v>21217242</v>
      </c>
      <c r="K15" s="22">
        <f t="shared" si="0"/>
        <v>551883.16686894</v>
      </c>
    </row>
    <row r="16" spans="1:11" ht="14.25" customHeight="1">
      <c r="A16" s="2" t="s">
        <v>22</v>
      </c>
      <c r="B16" s="3">
        <v>0.0032</v>
      </c>
      <c r="C16" s="36">
        <v>13.26769</v>
      </c>
      <c r="D16" s="16">
        <v>0.77869</v>
      </c>
      <c r="E16" s="4">
        <v>11.37899</v>
      </c>
      <c r="F16" s="34">
        <v>0.405</v>
      </c>
      <c r="G16" s="4"/>
      <c r="H16" s="4"/>
      <c r="I16" s="4">
        <f t="shared" si="1"/>
        <v>25.83357</v>
      </c>
      <c r="J16" s="31">
        <v>11968641</v>
      </c>
      <c r="K16" s="22">
        <f t="shared" si="0"/>
        <v>309192.72507837</v>
      </c>
    </row>
    <row r="17" spans="1:11" ht="14.25" customHeight="1">
      <c r="A17" s="2" t="s">
        <v>23</v>
      </c>
      <c r="B17" s="3">
        <v>0.0032</v>
      </c>
      <c r="C17" s="36">
        <v>13.26769</v>
      </c>
      <c r="D17" s="16">
        <v>0.77869</v>
      </c>
      <c r="E17" s="4">
        <v>11.37899</v>
      </c>
      <c r="F17" s="34">
        <v>0.405</v>
      </c>
      <c r="G17" s="4"/>
      <c r="H17" s="4"/>
      <c r="I17" s="4">
        <f t="shared" si="1"/>
        <v>25.83357</v>
      </c>
      <c r="J17" s="31">
        <v>142541</v>
      </c>
      <c r="K17" s="22">
        <f t="shared" si="0"/>
        <v>3682.34290137</v>
      </c>
    </row>
    <row r="18" spans="1:11" ht="14.25" customHeight="1">
      <c r="A18" s="2" t="s">
        <v>24</v>
      </c>
      <c r="B18" s="3">
        <v>0.0032</v>
      </c>
      <c r="C18" s="36">
        <v>13.26769</v>
      </c>
      <c r="D18" s="16">
        <v>0.77869</v>
      </c>
      <c r="E18" s="4">
        <v>11.37899</v>
      </c>
      <c r="F18" s="34">
        <v>0.4725</v>
      </c>
      <c r="G18" s="4"/>
      <c r="H18" s="4"/>
      <c r="I18" s="4">
        <f t="shared" si="1"/>
        <v>25.90107</v>
      </c>
      <c r="J18" s="31">
        <v>1869226</v>
      </c>
      <c r="K18" s="22">
        <f t="shared" si="0"/>
        <v>48414.95347182</v>
      </c>
    </row>
    <row r="19" spans="1:11" ht="14.25" customHeight="1">
      <c r="A19" s="2" t="s">
        <v>25</v>
      </c>
      <c r="B19" s="3">
        <v>0.0032</v>
      </c>
      <c r="C19" s="36">
        <v>13.26769</v>
      </c>
      <c r="D19" s="16">
        <v>0.77869</v>
      </c>
      <c r="E19" s="4">
        <v>11.37899</v>
      </c>
      <c r="F19" s="34">
        <v>0.405</v>
      </c>
      <c r="G19" s="4"/>
      <c r="H19" s="4"/>
      <c r="I19" s="4">
        <f t="shared" si="1"/>
        <v>25.83357</v>
      </c>
      <c r="J19" s="31">
        <v>908433</v>
      </c>
      <c r="K19" s="22">
        <f t="shared" si="0"/>
        <v>23468.06749581</v>
      </c>
    </row>
    <row r="20" spans="1:11" ht="14.25" customHeight="1">
      <c r="A20" s="2" t="s">
        <v>26</v>
      </c>
      <c r="B20" s="3">
        <v>0.0032</v>
      </c>
      <c r="C20" s="36">
        <v>13.26769</v>
      </c>
      <c r="D20" s="16">
        <v>0.77869</v>
      </c>
      <c r="E20" s="4">
        <v>11.37899</v>
      </c>
      <c r="F20" s="34">
        <v>0.435</v>
      </c>
      <c r="G20" s="4"/>
      <c r="H20" s="4"/>
      <c r="I20" s="4">
        <f t="shared" si="1"/>
        <v>25.86357</v>
      </c>
      <c r="J20" s="31">
        <v>17506985</v>
      </c>
      <c r="K20" s="22">
        <f t="shared" si="0"/>
        <v>452793.13203644997</v>
      </c>
    </row>
    <row r="21" spans="1:11" ht="14.25" customHeight="1">
      <c r="A21" s="2" t="s">
        <v>27</v>
      </c>
      <c r="B21" s="3">
        <v>0.0032</v>
      </c>
      <c r="C21" s="36">
        <v>13.26769</v>
      </c>
      <c r="D21" s="16">
        <v>0.77869</v>
      </c>
      <c r="E21" s="4">
        <v>14.31715</v>
      </c>
      <c r="F21" s="34">
        <v>0.4725</v>
      </c>
      <c r="G21" s="4"/>
      <c r="H21" s="4"/>
      <c r="I21" s="4">
        <f t="shared" si="1"/>
        <v>28.839229999999997</v>
      </c>
      <c r="J21" s="31">
        <v>39310691</v>
      </c>
      <c r="K21" s="22">
        <f t="shared" si="0"/>
        <v>1133690.0592079298</v>
      </c>
    </row>
    <row r="22" spans="1:11" ht="14.25" customHeight="1">
      <c r="A22" s="2" t="s">
        <v>28</v>
      </c>
      <c r="B22" s="3">
        <v>0.0032</v>
      </c>
      <c r="C22" s="36">
        <v>13.26769</v>
      </c>
      <c r="D22" s="16">
        <v>0.77869</v>
      </c>
      <c r="E22" s="4">
        <v>14.31715</v>
      </c>
      <c r="F22" s="34">
        <v>0.405</v>
      </c>
      <c r="G22" s="4"/>
      <c r="H22" s="4"/>
      <c r="I22" s="4">
        <f t="shared" si="1"/>
        <v>28.771729999999998</v>
      </c>
      <c r="J22" s="31">
        <v>17888007</v>
      </c>
      <c r="K22" s="22">
        <f t="shared" si="0"/>
        <v>514668.90764210996</v>
      </c>
    </row>
    <row r="23" spans="1:11" ht="14.25" customHeight="1">
      <c r="A23" s="2" t="s">
        <v>29</v>
      </c>
      <c r="B23" s="3">
        <v>0.0032</v>
      </c>
      <c r="C23" s="36">
        <v>13.26769</v>
      </c>
      <c r="D23" s="16">
        <v>0.77869</v>
      </c>
      <c r="E23" s="4">
        <v>14.31715</v>
      </c>
      <c r="F23" s="34">
        <v>0.405</v>
      </c>
      <c r="G23" s="4"/>
      <c r="H23" s="4"/>
      <c r="I23" s="4">
        <f t="shared" si="1"/>
        <v>28.771729999999998</v>
      </c>
      <c r="J23" s="31">
        <v>20172300</v>
      </c>
      <c r="K23" s="22">
        <f t="shared" si="0"/>
        <v>580391.969079</v>
      </c>
    </row>
    <row r="24" spans="1:11" ht="14.25" customHeight="1">
      <c r="A24" s="2" t="s">
        <v>30</v>
      </c>
      <c r="B24" s="3">
        <v>0.0032</v>
      </c>
      <c r="C24" s="36">
        <v>13.26769</v>
      </c>
      <c r="D24" s="16">
        <v>0.77869</v>
      </c>
      <c r="E24" s="4">
        <v>14.31715</v>
      </c>
      <c r="F24" s="34">
        <v>0.405</v>
      </c>
      <c r="G24" s="4"/>
      <c r="H24" s="4"/>
      <c r="I24" s="4">
        <f t="shared" si="1"/>
        <v>28.771729999999998</v>
      </c>
      <c r="J24" s="31">
        <v>4284012</v>
      </c>
      <c r="K24" s="22">
        <f t="shared" si="0"/>
        <v>123258.43658076</v>
      </c>
    </row>
    <row r="25" spans="1:11" ht="14.25" customHeight="1">
      <c r="A25" s="2" t="s">
        <v>31</v>
      </c>
      <c r="B25" s="3">
        <v>0.0032</v>
      </c>
      <c r="C25" s="36">
        <v>13.26769</v>
      </c>
      <c r="D25" s="16">
        <v>0.77869</v>
      </c>
      <c r="E25" s="4">
        <v>14.31715</v>
      </c>
      <c r="F25" s="34">
        <v>0.455</v>
      </c>
      <c r="G25" s="4"/>
      <c r="H25" s="4"/>
      <c r="I25" s="4">
        <f t="shared" si="1"/>
        <v>28.821729999999995</v>
      </c>
      <c r="J25" s="31">
        <v>7488904</v>
      </c>
      <c r="K25" s="22">
        <f t="shared" si="0"/>
        <v>215843.16908392</v>
      </c>
    </row>
    <row r="26" spans="1:11" ht="14.25" customHeight="1">
      <c r="A26" s="2" t="s">
        <v>32</v>
      </c>
      <c r="B26" s="3">
        <v>0.0032</v>
      </c>
      <c r="C26" s="36">
        <v>13.26769</v>
      </c>
      <c r="D26" s="16">
        <v>0.77869</v>
      </c>
      <c r="E26" s="4">
        <v>14.31715</v>
      </c>
      <c r="F26" s="34">
        <v>0.8074</v>
      </c>
      <c r="G26" s="4"/>
      <c r="H26" s="4"/>
      <c r="I26" s="4">
        <f t="shared" si="1"/>
        <v>29.174129999999998</v>
      </c>
      <c r="J26" s="31">
        <v>2603830</v>
      </c>
      <c r="K26" s="22">
        <f t="shared" si="0"/>
        <v>75964.47491789999</v>
      </c>
    </row>
    <row r="27" spans="1:11" ht="14.25" customHeight="1">
      <c r="A27" s="2" t="s">
        <v>33</v>
      </c>
      <c r="B27" s="3">
        <v>0.0032</v>
      </c>
      <c r="C27" s="36">
        <v>13.26769</v>
      </c>
      <c r="D27" s="16">
        <v>0.77869</v>
      </c>
      <c r="E27" s="4">
        <v>14.31715</v>
      </c>
      <c r="F27" s="34">
        <v>0.3</v>
      </c>
      <c r="G27" s="4"/>
      <c r="H27" s="4"/>
      <c r="I27" s="4">
        <f t="shared" si="1"/>
        <v>28.666729999999998</v>
      </c>
      <c r="J27" s="31">
        <v>4435457</v>
      </c>
      <c r="K27" s="22">
        <f t="shared" si="0"/>
        <v>127150.04824560999</v>
      </c>
    </row>
    <row r="28" spans="1:11" ht="14.25" customHeight="1">
      <c r="A28" s="2" t="s">
        <v>34</v>
      </c>
      <c r="B28" s="3">
        <v>0.0032</v>
      </c>
      <c r="C28" s="36">
        <v>13.26769</v>
      </c>
      <c r="D28" s="16">
        <v>0.77869</v>
      </c>
      <c r="E28" s="4">
        <v>14.31715</v>
      </c>
      <c r="F28" s="34">
        <v>0.4725</v>
      </c>
      <c r="G28" s="4"/>
      <c r="H28" s="4"/>
      <c r="I28" s="4">
        <f t="shared" si="1"/>
        <v>28.839229999999997</v>
      </c>
      <c r="J28" s="31">
        <v>5567144</v>
      </c>
      <c r="K28" s="22">
        <f t="shared" si="0"/>
        <v>160552.14625912</v>
      </c>
    </row>
    <row r="29" spans="1:11" ht="14.25" customHeight="1">
      <c r="A29" s="2" t="s">
        <v>35</v>
      </c>
      <c r="B29" s="3">
        <v>0.0032</v>
      </c>
      <c r="C29" s="36">
        <v>13.26769</v>
      </c>
      <c r="D29" s="16">
        <v>0.77869</v>
      </c>
      <c r="E29" s="4">
        <v>14.31715</v>
      </c>
      <c r="F29" s="34">
        <v>0.4725</v>
      </c>
      <c r="G29" s="4"/>
      <c r="H29" s="4"/>
      <c r="I29" s="4">
        <f t="shared" si="1"/>
        <v>28.839229999999997</v>
      </c>
      <c r="J29" s="31">
        <v>11243340</v>
      </c>
      <c r="K29" s="22">
        <f t="shared" si="0"/>
        <v>324249.2682282</v>
      </c>
    </row>
    <row r="30" spans="1:11" ht="14.25" customHeight="1">
      <c r="A30" s="2" t="s">
        <v>36</v>
      </c>
      <c r="B30" s="3">
        <v>0.0032</v>
      </c>
      <c r="C30" s="36">
        <v>13.26769</v>
      </c>
      <c r="D30" s="16">
        <v>0.77869</v>
      </c>
      <c r="E30" s="4">
        <v>14.31715</v>
      </c>
      <c r="F30" s="34">
        <v>0.42</v>
      </c>
      <c r="G30" s="4"/>
      <c r="H30" s="4"/>
      <c r="I30" s="4">
        <f t="shared" si="1"/>
        <v>28.78673</v>
      </c>
      <c r="J30" s="31">
        <v>12018325</v>
      </c>
      <c r="K30" s="22">
        <f t="shared" si="0"/>
        <v>345968.27682725</v>
      </c>
    </row>
    <row r="31" spans="1:11" ht="14.25" customHeight="1">
      <c r="A31" s="2" t="s">
        <v>37</v>
      </c>
      <c r="B31" s="3">
        <v>0.0032</v>
      </c>
      <c r="C31" s="36">
        <v>13.26769</v>
      </c>
      <c r="D31" s="16">
        <v>0.77869</v>
      </c>
      <c r="E31" s="4">
        <v>14.84055</v>
      </c>
      <c r="F31" s="34">
        <v>0.455</v>
      </c>
      <c r="G31" s="4"/>
      <c r="H31" s="4"/>
      <c r="I31" s="4">
        <f t="shared" si="1"/>
        <v>29.345129999999997</v>
      </c>
      <c r="J31" s="31">
        <v>5852593</v>
      </c>
      <c r="K31" s="22">
        <f t="shared" si="0"/>
        <v>171745.10242208999</v>
      </c>
    </row>
    <row r="32" spans="1:11" ht="14.25" customHeight="1">
      <c r="A32" s="2" t="s">
        <v>38</v>
      </c>
      <c r="B32" s="3">
        <v>0.0032</v>
      </c>
      <c r="C32" s="36">
        <v>13.26769</v>
      </c>
      <c r="D32" s="16">
        <v>0.77869</v>
      </c>
      <c r="E32" s="4">
        <v>14.84055</v>
      </c>
      <c r="F32" s="34">
        <v>0.4725</v>
      </c>
      <c r="G32" s="4"/>
      <c r="H32" s="4"/>
      <c r="I32" s="4">
        <f t="shared" si="1"/>
        <v>29.36263</v>
      </c>
      <c r="J32" s="31">
        <v>1252874</v>
      </c>
      <c r="K32" s="22">
        <f t="shared" si="0"/>
        <v>36787.67569862</v>
      </c>
    </row>
    <row r="33" spans="1:11" ht="14.25" customHeight="1">
      <c r="A33" s="2" t="s">
        <v>39</v>
      </c>
      <c r="B33" s="3">
        <v>0.0032</v>
      </c>
      <c r="C33" s="36">
        <v>13.26769</v>
      </c>
      <c r="D33" s="16">
        <v>0.77869</v>
      </c>
      <c r="E33" s="4">
        <v>14.84055</v>
      </c>
      <c r="F33" s="34">
        <v>0.4725</v>
      </c>
      <c r="G33" s="4"/>
      <c r="H33" s="4"/>
      <c r="I33" s="4">
        <f t="shared" si="1"/>
        <v>29.36263</v>
      </c>
      <c r="J33" s="31">
        <v>11071271</v>
      </c>
      <c r="K33" s="22">
        <f t="shared" si="0"/>
        <v>325081.63400273</v>
      </c>
    </row>
    <row r="34" spans="1:11" ht="14.25" customHeight="1">
      <c r="A34" s="2" t="s">
        <v>40</v>
      </c>
      <c r="B34" s="3">
        <v>0.0032</v>
      </c>
      <c r="C34" s="36">
        <v>13.26769</v>
      </c>
      <c r="D34" s="16">
        <v>0.77869</v>
      </c>
      <c r="E34" s="4">
        <v>14.84055</v>
      </c>
      <c r="F34" s="34">
        <v>0.59</v>
      </c>
      <c r="G34" s="4"/>
      <c r="H34" s="4"/>
      <c r="I34" s="4">
        <f t="shared" si="1"/>
        <v>29.48013</v>
      </c>
      <c r="J34" s="31">
        <v>23036398</v>
      </c>
      <c r="K34" s="22">
        <f t="shared" si="0"/>
        <v>679116.00777174</v>
      </c>
    </row>
    <row r="35" spans="1:11" ht="14.25" customHeight="1">
      <c r="A35" s="2" t="s">
        <v>41</v>
      </c>
      <c r="B35" s="3">
        <v>0.0032</v>
      </c>
      <c r="C35" s="36">
        <v>13.26769</v>
      </c>
      <c r="D35" s="16">
        <v>0.77869</v>
      </c>
      <c r="E35" s="4">
        <v>14.84055</v>
      </c>
      <c r="F35" s="34">
        <v>0.42</v>
      </c>
      <c r="G35" s="4"/>
      <c r="H35" s="4"/>
      <c r="I35" s="4">
        <f t="shared" si="1"/>
        <v>29.31013</v>
      </c>
      <c r="J35" s="31">
        <v>3982774</v>
      </c>
      <c r="K35" s="22">
        <f t="shared" si="0"/>
        <v>116735.62370062</v>
      </c>
    </row>
    <row r="36" spans="1:11" ht="14.25" customHeight="1">
      <c r="A36" s="2" t="s">
        <v>42</v>
      </c>
      <c r="B36" s="3">
        <v>0.0032</v>
      </c>
      <c r="C36" s="36">
        <v>13.26769</v>
      </c>
      <c r="D36" s="16">
        <v>0.77869</v>
      </c>
      <c r="E36" s="4">
        <v>14.84055</v>
      </c>
      <c r="F36" s="34">
        <v>0.435</v>
      </c>
      <c r="G36" s="4"/>
      <c r="H36" s="4"/>
      <c r="I36" s="4">
        <f t="shared" si="1"/>
        <v>29.325129999999998</v>
      </c>
      <c r="J36" s="31">
        <v>545708</v>
      </c>
      <c r="K36" s="22">
        <f t="shared" si="0"/>
        <v>16002.958042039998</v>
      </c>
    </row>
    <row r="37" spans="1:11" ht="14.25" customHeight="1">
      <c r="A37" s="2" t="s">
        <v>43</v>
      </c>
      <c r="B37" s="3">
        <v>0.0032</v>
      </c>
      <c r="C37" s="36">
        <v>13.26769</v>
      </c>
      <c r="D37" s="16">
        <v>0.81035</v>
      </c>
      <c r="E37" s="4">
        <v>14.84055</v>
      </c>
      <c r="F37" s="34">
        <v>0.455</v>
      </c>
      <c r="G37" s="4"/>
      <c r="H37" s="4"/>
      <c r="I37" s="4">
        <f t="shared" si="1"/>
        <v>29.37679</v>
      </c>
      <c r="J37" s="31">
        <v>14844239</v>
      </c>
      <c r="K37" s="22">
        <f aca="true" t="shared" si="2" ref="K37:K52">((I37/1000)*J37)</f>
        <v>436076.09181281</v>
      </c>
    </row>
    <row r="38" spans="1:11" ht="14.25" customHeight="1">
      <c r="A38" s="2" t="s">
        <v>44</v>
      </c>
      <c r="B38" s="3">
        <v>0.0032</v>
      </c>
      <c r="C38" s="36">
        <v>13.26769</v>
      </c>
      <c r="D38" s="16">
        <v>0.77869</v>
      </c>
      <c r="E38" s="4">
        <v>12.94111</v>
      </c>
      <c r="F38" s="34">
        <v>0.405</v>
      </c>
      <c r="G38" s="4"/>
      <c r="H38" s="4"/>
      <c r="I38" s="4">
        <f t="shared" si="1"/>
        <v>27.395690000000002</v>
      </c>
      <c r="J38" s="31">
        <v>4654744</v>
      </c>
      <c r="K38" s="22">
        <f t="shared" si="2"/>
        <v>127519.92365336</v>
      </c>
    </row>
    <row r="39" spans="1:11" ht="14.25" customHeight="1">
      <c r="A39" s="2" t="s">
        <v>45</v>
      </c>
      <c r="B39" s="3">
        <v>0.0032</v>
      </c>
      <c r="C39" s="36">
        <v>13.26769</v>
      </c>
      <c r="D39" s="16">
        <v>0.77869</v>
      </c>
      <c r="E39" s="4">
        <v>12.94111</v>
      </c>
      <c r="F39" s="34">
        <v>0.413</v>
      </c>
      <c r="G39" s="4"/>
      <c r="H39" s="4"/>
      <c r="I39" s="4">
        <f aca="true" t="shared" si="3" ref="I39:I55">SUM(B39:H39)</f>
        <v>27.40369</v>
      </c>
      <c r="J39" s="31">
        <v>3270678</v>
      </c>
      <c r="K39" s="22">
        <f t="shared" si="2"/>
        <v>89628.64600182</v>
      </c>
    </row>
    <row r="40" spans="1:11" ht="14.25" customHeight="1">
      <c r="A40" s="2" t="s">
        <v>46</v>
      </c>
      <c r="B40" s="3">
        <v>0.0032</v>
      </c>
      <c r="C40" s="36">
        <v>13.26769</v>
      </c>
      <c r="D40" s="16">
        <v>0.77869</v>
      </c>
      <c r="E40" s="4">
        <v>12.94111</v>
      </c>
      <c r="F40" s="34">
        <v>0.515</v>
      </c>
      <c r="G40" s="4"/>
      <c r="H40" s="4"/>
      <c r="I40" s="4">
        <f t="shared" si="3"/>
        <v>27.50569</v>
      </c>
      <c r="J40" s="31">
        <v>11924985</v>
      </c>
      <c r="K40" s="22">
        <f t="shared" si="2"/>
        <v>328004.94066465006</v>
      </c>
    </row>
    <row r="41" spans="1:11" ht="14.25" customHeight="1">
      <c r="A41" s="2" t="s">
        <v>47</v>
      </c>
      <c r="B41" s="3">
        <v>0.0032</v>
      </c>
      <c r="C41" s="36">
        <v>13.26769</v>
      </c>
      <c r="D41" s="16">
        <v>0.77869</v>
      </c>
      <c r="E41" s="4">
        <v>12.94111</v>
      </c>
      <c r="F41" s="34">
        <v>0.8074</v>
      </c>
      <c r="G41" s="4"/>
      <c r="H41" s="4"/>
      <c r="I41" s="4">
        <f t="shared" si="3"/>
        <v>27.798090000000002</v>
      </c>
      <c r="J41" s="31">
        <v>22535242</v>
      </c>
      <c r="K41" s="22">
        <f t="shared" si="2"/>
        <v>626436.68528778</v>
      </c>
    </row>
    <row r="42" spans="1:11" ht="14.25" customHeight="1">
      <c r="A42" s="2" t="s">
        <v>48</v>
      </c>
      <c r="B42" s="3">
        <v>0.0032</v>
      </c>
      <c r="C42" s="36">
        <v>13.26769</v>
      </c>
      <c r="D42" s="16">
        <v>0.77869</v>
      </c>
      <c r="E42" s="4">
        <v>12.94111</v>
      </c>
      <c r="F42" s="34">
        <v>0.42</v>
      </c>
      <c r="G42" s="4"/>
      <c r="H42" s="4"/>
      <c r="I42" s="4">
        <f t="shared" si="3"/>
        <v>27.410690000000002</v>
      </c>
      <c r="J42" s="31">
        <v>2764907</v>
      </c>
      <c r="K42" s="22">
        <f t="shared" si="2"/>
        <v>75788.00865583001</v>
      </c>
    </row>
    <row r="43" spans="1:11" ht="14.25" customHeight="1">
      <c r="A43" s="2" t="s">
        <v>49</v>
      </c>
      <c r="B43" s="3">
        <v>0.0032</v>
      </c>
      <c r="C43" s="36">
        <v>13.26769</v>
      </c>
      <c r="D43" s="16">
        <v>0.59018</v>
      </c>
      <c r="E43" s="4">
        <v>12.94111</v>
      </c>
      <c r="F43" s="34">
        <v>0.413</v>
      </c>
      <c r="G43" s="4"/>
      <c r="H43" s="4"/>
      <c r="I43" s="4">
        <f t="shared" si="3"/>
        <v>27.21518</v>
      </c>
      <c r="J43" s="31">
        <v>6301400</v>
      </c>
      <c r="K43" s="22">
        <f t="shared" si="2"/>
        <v>171493.73525199998</v>
      </c>
    </row>
    <row r="44" spans="1:11" ht="14.25" customHeight="1">
      <c r="A44" s="2" t="s">
        <v>50</v>
      </c>
      <c r="B44" s="3">
        <v>0.0032</v>
      </c>
      <c r="C44" s="36">
        <v>13.26769</v>
      </c>
      <c r="D44" s="16">
        <v>0.59018</v>
      </c>
      <c r="E44" s="4">
        <v>12.94111</v>
      </c>
      <c r="F44" s="34">
        <v>0.515</v>
      </c>
      <c r="G44" s="4"/>
      <c r="H44" s="4"/>
      <c r="I44" s="4">
        <f t="shared" si="3"/>
        <v>27.31718</v>
      </c>
      <c r="J44" s="31">
        <v>16412065</v>
      </c>
      <c r="K44" s="22">
        <f t="shared" si="2"/>
        <v>448331.3337767</v>
      </c>
    </row>
    <row r="45" spans="1:11" ht="14.25" customHeight="1">
      <c r="A45" s="2" t="s">
        <v>51</v>
      </c>
      <c r="B45" s="3">
        <v>0.0032</v>
      </c>
      <c r="C45" s="36">
        <v>13.26769</v>
      </c>
      <c r="D45" s="16">
        <v>0.77869</v>
      </c>
      <c r="E45" s="4">
        <v>14.37455</v>
      </c>
      <c r="F45" s="34">
        <v>0.405</v>
      </c>
      <c r="G45" s="4"/>
      <c r="H45" s="4"/>
      <c r="I45" s="4">
        <f t="shared" si="3"/>
        <v>28.82913</v>
      </c>
      <c r="J45" s="31">
        <v>1573385</v>
      </c>
      <c r="K45" s="22">
        <f t="shared" si="2"/>
        <v>45359.32070505</v>
      </c>
    </row>
    <row r="46" spans="1:11" ht="14.25" customHeight="1">
      <c r="A46" s="2" t="s">
        <v>52</v>
      </c>
      <c r="B46" s="3">
        <v>0.0032</v>
      </c>
      <c r="C46" s="36">
        <v>13.26769</v>
      </c>
      <c r="D46" s="16">
        <v>0.87149</v>
      </c>
      <c r="E46" s="4">
        <v>13.69483</v>
      </c>
      <c r="F46" s="34">
        <v>0.4725</v>
      </c>
      <c r="G46" s="4"/>
      <c r="H46" s="4"/>
      <c r="I46" s="4">
        <f t="shared" si="3"/>
        <v>28.30971</v>
      </c>
      <c r="J46" s="31">
        <v>6284513</v>
      </c>
      <c r="K46" s="22">
        <f t="shared" si="2"/>
        <v>177912.74052122998</v>
      </c>
    </row>
    <row r="47" spans="1:11" ht="14.25" customHeight="1">
      <c r="A47" s="2" t="s">
        <v>53</v>
      </c>
      <c r="B47" s="3">
        <v>0.0032</v>
      </c>
      <c r="C47" s="36">
        <v>13.26769</v>
      </c>
      <c r="D47" s="16">
        <v>0.77869</v>
      </c>
      <c r="E47" s="4">
        <v>12.92026</v>
      </c>
      <c r="F47" s="34">
        <v>0.405</v>
      </c>
      <c r="G47" s="4"/>
      <c r="H47" s="4"/>
      <c r="I47" s="4">
        <f t="shared" si="3"/>
        <v>27.37484</v>
      </c>
      <c r="J47" s="31">
        <v>3747672</v>
      </c>
      <c r="K47" s="22">
        <f t="shared" si="2"/>
        <v>102591.92137247999</v>
      </c>
    </row>
    <row r="48" spans="1:11" ht="14.25" customHeight="1">
      <c r="A48" s="2" t="s">
        <v>54</v>
      </c>
      <c r="B48" s="3">
        <v>0.0032</v>
      </c>
      <c r="C48" s="36">
        <v>13.26769</v>
      </c>
      <c r="D48" s="16">
        <v>0.77869</v>
      </c>
      <c r="E48" s="4">
        <v>12.92026</v>
      </c>
      <c r="F48" s="34">
        <v>0.405</v>
      </c>
      <c r="G48" s="4"/>
      <c r="H48" s="4"/>
      <c r="I48" s="4">
        <f t="shared" si="3"/>
        <v>27.37484</v>
      </c>
      <c r="J48" s="31">
        <v>4058941</v>
      </c>
      <c r="K48" s="22">
        <f t="shared" si="2"/>
        <v>111112.86044444</v>
      </c>
    </row>
    <row r="49" spans="1:11" ht="14.25" customHeight="1">
      <c r="A49" s="2" t="s">
        <v>55</v>
      </c>
      <c r="B49" s="3">
        <v>0.0032</v>
      </c>
      <c r="C49" s="36">
        <v>13.26769</v>
      </c>
      <c r="D49" s="16">
        <v>0.77869</v>
      </c>
      <c r="E49" s="4">
        <v>12.92026</v>
      </c>
      <c r="F49" s="34">
        <v>0.405</v>
      </c>
      <c r="G49" s="4"/>
      <c r="H49" s="4"/>
      <c r="I49" s="4">
        <f t="shared" si="3"/>
        <v>27.37484</v>
      </c>
      <c r="J49" s="31">
        <v>23231127</v>
      </c>
      <c r="K49" s="22">
        <f t="shared" si="2"/>
        <v>635948.38464468</v>
      </c>
    </row>
    <row r="50" spans="1:11" ht="14.25" customHeight="1">
      <c r="A50" s="2" t="s">
        <v>56</v>
      </c>
      <c r="B50" s="3">
        <v>0.0032</v>
      </c>
      <c r="C50" s="36">
        <v>13.26769</v>
      </c>
      <c r="D50" s="16">
        <v>0.77869</v>
      </c>
      <c r="E50" s="4">
        <v>12.92026</v>
      </c>
      <c r="F50" s="34">
        <v>0.3</v>
      </c>
      <c r="G50" s="4"/>
      <c r="H50" s="4"/>
      <c r="I50" s="4">
        <f t="shared" si="3"/>
        <v>27.26984</v>
      </c>
      <c r="J50" s="31">
        <v>17974258</v>
      </c>
      <c r="K50" s="22">
        <f t="shared" si="2"/>
        <v>490155.13977872</v>
      </c>
    </row>
    <row r="51" spans="1:12" ht="14.25" customHeight="1">
      <c r="A51" s="2" t="s">
        <v>57</v>
      </c>
      <c r="B51" s="3">
        <v>0.0032</v>
      </c>
      <c r="C51" s="36">
        <v>13.26769</v>
      </c>
      <c r="D51" s="16">
        <v>0.77869</v>
      </c>
      <c r="E51" s="4">
        <v>12.92026</v>
      </c>
      <c r="F51" s="34">
        <v>0.405</v>
      </c>
      <c r="G51" s="4"/>
      <c r="H51" s="4"/>
      <c r="I51" s="4">
        <f t="shared" si="3"/>
        <v>27.37484</v>
      </c>
      <c r="J51" s="31">
        <v>17732360</v>
      </c>
      <c r="K51" s="22">
        <f t="shared" si="2"/>
        <v>485420.51782239997</v>
      </c>
      <c r="L51" s="2" t="s">
        <v>212</v>
      </c>
    </row>
    <row r="52" spans="1:12" ht="14.25" customHeight="1">
      <c r="A52" s="2" t="s">
        <v>223</v>
      </c>
      <c r="B52" s="3">
        <v>0.0032</v>
      </c>
      <c r="C52" s="36">
        <v>13.26769</v>
      </c>
      <c r="D52" s="16">
        <v>0.87149</v>
      </c>
      <c r="E52" s="4">
        <v>10.06961</v>
      </c>
      <c r="F52" s="34">
        <v>0.405</v>
      </c>
      <c r="G52" s="4"/>
      <c r="H52" s="4"/>
      <c r="I52" s="4">
        <f t="shared" si="3"/>
        <v>24.61699</v>
      </c>
      <c r="J52" s="31">
        <v>9603237</v>
      </c>
      <c r="K52" s="22">
        <f t="shared" si="2"/>
        <v>236402.78919663</v>
      </c>
      <c r="L52" s="38">
        <f>SUM(K7:K52)</f>
        <v>13601247.17623227</v>
      </c>
    </row>
    <row r="53" spans="1:12" ht="14.25" customHeight="1">
      <c r="A53" s="2" t="s">
        <v>58</v>
      </c>
      <c r="B53" s="3">
        <v>0.0032</v>
      </c>
      <c r="C53" s="36">
        <v>8.91769</v>
      </c>
      <c r="D53" s="16">
        <v>0.77869</v>
      </c>
      <c r="E53" s="13">
        <v>12.60179</v>
      </c>
      <c r="F53" s="4"/>
      <c r="G53" s="34">
        <v>15.33225</v>
      </c>
      <c r="H53" s="34"/>
      <c r="I53" s="4">
        <f t="shared" si="3"/>
        <v>37.63362</v>
      </c>
      <c r="J53" s="31">
        <v>5645639</v>
      </c>
      <c r="K53" s="22">
        <f>((I53/1000)*J53)</f>
        <v>212465.83278318</v>
      </c>
      <c r="L53" s="39">
        <f>SUM(J7:J52)</f>
        <v>490148978</v>
      </c>
    </row>
    <row r="54" spans="1:12" ht="14.25" customHeight="1">
      <c r="A54" s="2" t="s">
        <v>59</v>
      </c>
      <c r="B54" s="3">
        <v>0.0032</v>
      </c>
      <c r="C54" s="36">
        <v>8.91769</v>
      </c>
      <c r="D54" s="16">
        <v>0.77869</v>
      </c>
      <c r="E54" s="13">
        <v>12.60179</v>
      </c>
      <c r="F54" s="4"/>
      <c r="G54" s="34"/>
      <c r="H54" s="34">
        <v>3.00375</v>
      </c>
      <c r="I54" s="4">
        <f t="shared" si="3"/>
        <v>25.30512</v>
      </c>
      <c r="J54" s="31">
        <v>152180</v>
      </c>
      <c r="K54" s="22">
        <f>((I54/1000)*J54)</f>
        <v>3850.9331616</v>
      </c>
      <c r="L54" s="2" t="s">
        <v>213</v>
      </c>
    </row>
    <row r="55" spans="1:12" ht="14.25" customHeight="1">
      <c r="A55" s="2" t="s">
        <v>18</v>
      </c>
      <c r="B55" s="3">
        <v>0.0032</v>
      </c>
      <c r="C55" s="36">
        <v>8.91769</v>
      </c>
      <c r="D55" s="16">
        <v>0.77869</v>
      </c>
      <c r="E55" s="13">
        <v>12.60179</v>
      </c>
      <c r="F55" s="4"/>
      <c r="G55" s="34">
        <v>11.64959</v>
      </c>
      <c r="H55" s="34"/>
      <c r="I55" s="4">
        <f t="shared" si="3"/>
        <v>33.950959999999995</v>
      </c>
      <c r="J55" s="31">
        <v>6740179</v>
      </c>
      <c r="K55" s="22">
        <f>((I55/1000)*J55)</f>
        <v>228835.54762183997</v>
      </c>
      <c r="L55" s="38">
        <f>SUM(K53:K91)</f>
        <v>10167469.501396202</v>
      </c>
    </row>
    <row r="56" spans="1:12" ht="15" customHeight="1">
      <c r="A56" s="6" t="s">
        <v>60</v>
      </c>
      <c r="B56" s="3"/>
      <c r="C56" s="36"/>
      <c r="D56" s="16"/>
      <c r="E56" s="13"/>
      <c r="F56" s="7"/>
      <c r="G56" s="34"/>
      <c r="H56" s="34"/>
      <c r="I56" s="4"/>
      <c r="J56" s="32"/>
      <c r="K56" s="22"/>
      <c r="L56" s="39">
        <f>SUM(J53:J91)</f>
        <v>260231008</v>
      </c>
    </row>
    <row r="57" spans="1:11" ht="14.25" customHeight="1">
      <c r="A57" s="10" t="s">
        <v>62</v>
      </c>
      <c r="B57" s="3">
        <v>0.0032</v>
      </c>
      <c r="C57" s="36">
        <v>8.59555</v>
      </c>
      <c r="D57" s="16">
        <v>0.77869</v>
      </c>
      <c r="E57" s="13">
        <v>11.08258</v>
      </c>
      <c r="F57" s="4"/>
      <c r="G57" s="34">
        <v>11.64959</v>
      </c>
      <c r="H57" s="34"/>
      <c r="I57" s="4">
        <f aca="true" t="shared" si="4" ref="I57:I68">SUM(B57:H57)</f>
        <v>32.10961</v>
      </c>
      <c r="J57" s="31">
        <v>811000</v>
      </c>
      <c r="K57" s="22">
        <f>((I57/1000)*J57)</f>
        <v>26040.893710000004</v>
      </c>
    </row>
    <row r="58" spans="1:11" ht="14.25" customHeight="1">
      <c r="A58" s="18" t="s">
        <v>203</v>
      </c>
      <c r="B58" s="3"/>
      <c r="C58" s="36">
        <v>0.32214</v>
      </c>
      <c r="D58" s="16"/>
      <c r="E58" s="13">
        <v>1.51921</v>
      </c>
      <c r="F58" s="4"/>
      <c r="G58" s="35">
        <v>0</v>
      </c>
      <c r="H58" s="34"/>
      <c r="I58" s="4">
        <f>SUM(B58:H58)</f>
        <v>1.8413499999999998</v>
      </c>
      <c r="J58" s="31"/>
      <c r="K58" s="22">
        <f>((I58/1000)*J57)</f>
        <v>1493.33485</v>
      </c>
    </row>
    <row r="59" spans="1:11" ht="14.25" customHeight="1">
      <c r="A59" s="2" t="s">
        <v>63</v>
      </c>
      <c r="B59" s="3">
        <v>0.0032</v>
      </c>
      <c r="C59" s="36">
        <v>8.91769</v>
      </c>
      <c r="D59" s="16">
        <v>0.77869</v>
      </c>
      <c r="E59" s="13">
        <v>12.60179</v>
      </c>
      <c r="F59" s="4"/>
      <c r="G59" s="34"/>
      <c r="H59" s="34">
        <v>3.00375</v>
      </c>
      <c r="I59" s="4">
        <f t="shared" si="4"/>
        <v>25.30512</v>
      </c>
      <c r="J59" s="31">
        <v>690735</v>
      </c>
      <c r="K59" s="22">
        <f aca="true" t="shared" si="5" ref="K59:K66">((I59/1000)*J59)</f>
        <v>17479.1320632</v>
      </c>
    </row>
    <row r="60" spans="1:11" ht="14.25" customHeight="1">
      <c r="A60" s="2" t="s">
        <v>21</v>
      </c>
      <c r="B60" s="3">
        <v>0.0032</v>
      </c>
      <c r="C60" s="36">
        <v>8.91769</v>
      </c>
      <c r="D60" s="16">
        <v>0.77869</v>
      </c>
      <c r="E60" s="16">
        <v>11.37899</v>
      </c>
      <c r="F60" s="4"/>
      <c r="G60" s="34">
        <v>18.45008</v>
      </c>
      <c r="H60" s="34"/>
      <c r="I60" s="4">
        <f t="shared" si="4"/>
        <v>39.52865</v>
      </c>
      <c r="J60" s="31">
        <v>7894033</v>
      </c>
      <c r="K60" s="22">
        <f t="shared" si="5"/>
        <v>312040.46754544997</v>
      </c>
    </row>
    <row r="61" spans="1:11" ht="14.25" customHeight="1">
      <c r="A61" s="1" t="s">
        <v>64</v>
      </c>
      <c r="B61" s="3">
        <v>0.0032</v>
      </c>
      <c r="C61" s="36">
        <v>8.91769</v>
      </c>
      <c r="D61" s="16">
        <v>0.77869</v>
      </c>
      <c r="E61" s="16">
        <v>11.37899</v>
      </c>
      <c r="F61" s="4"/>
      <c r="G61" s="34"/>
      <c r="H61" s="34">
        <v>3.00375</v>
      </c>
      <c r="I61" s="4">
        <f t="shared" si="4"/>
        <v>24.08232</v>
      </c>
      <c r="J61" s="31">
        <v>32190</v>
      </c>
      <c r="K61" s="22">
        <f t="shared" si="5"/>
        <v>775.2098808000001</v>
      </c>
    </row>
    <row r="62" spans="1:11" ht="14.25" customHeight="1">
      <c r="A62" s="2" t="s">
        <v>65</v>
      </c>
      <c r="B62" s="3">
        <v>0.0032</v>
      </c>
      <c r="C62" s="36">
        <v>8.91769</v>
      </c>
      <c r="D62" s="16">
        <v>0.77869</v>
      </c>
      <c r="E62" s="33">
        <v>14.31715</v>
      </c>
      <c r="F62" s="4"/>
      <c r="G62" s="34">
        <v>11.0215</v>
      </c>
      <c r="H62" s="34"/>
      <c r="I62" s="4">
        <f t="shared" si="4"/>
        <v>35.03823</v>
      </c>
      <c r="J62" s="31">
        <v>446720</v>
      </c>
      <c r="K62" s="22">
        <f t="shared" si="5"/>
        <v>15652.278105599999</v>
      </c>
    </row>
    <row r="63" spans="1:11" ht="14.25" customHeight="1">
      <c r="A63" s="2" t="s">
        <v>66</v>
      </c>
      <c r="B63" s="3">
        <v>0.0032</v>
      </c>
      <c r="C63" s="36">
        <v>8.91769</v>
      </c>
      <c r="D63" s="16">
        <v>0.77869</v>
      </c>
      <c r="E63" s="33">
        <v>14.31715</v>
      </c>
      <c r="F63" s="4"/>
      <c r="G63" s="34"/>
      <c r="H63" s="34">
        <v>3.00375</v>
      </c>
      <c r="I63" s="4">
        <f t="shared" si="4"/>
        <v>27.02048</v>
      </c>
      <c r="J63" s="31">
        <v>108675</v>
      </c>
      <c r="K63" s="22">
        <f t="shared" si="5"/>
        <v>2936.450664</v>
      </c>
    </row>
    <row r="64" spans="1:11" ht="14.25" customHeight="1">
      <c r="A64" s="2" t="s">
        <v>68</v>
      </c>
      <c r="B64" s="3">
        <v>0.0032</v>
      </c>
      <c r="C64" s="36">
        <v>8.91769</v>
      </c>
      <c r="D64" s="16">
        <v>0.77869</v>
      </c>
      <c r="E64" s="33">
        <v>14.31715</v>
      </c>
      <c r="F64" s="4"/>
      <c r="G64" s="34">
        <v>8.1</v>
      </c>
      <c r="H64" s="34"/>
      <c r="I64" s="4">
        <f t="shared" si="4"/>
        <v>32.11673</v>
      </c>
      <c r="J64" s="31">
        <v>3454062</v>
      </c>
      <c r="K64" s="22">
        <f t="shared" si="5"/>
        <v>110933.17665725999</v>
      </c>
    </row>
    <row r="65" spans="1:11" ht="14.25" customHeight="1">
      <c r="A65" s="2" t="s">
        <v>69</v>
      </c>
      <c r="B65" s="3">
        <v>0.0032</v>
      </c>
      <c r="C65" s="36">
        <v>8.91769</v>
      </c>
      <c r="D65" s="16">
        <v>0.77869</v>
      </c>
      <c r="E65" s="33">
        <v>14.31715</v>
      </c>
      <c r="F65" s="4"/>
      <c r="G65" s="34"/>
      <c r="H65" s="34">
        <v>3.00375</v>
      </c>
      <c r="I65" s="4">
        <f t="shared" si="4"/>
        <v>27.02048</v>
      </c>
      <c r="J65" s="31">
        <v>66020</v>
      </c>
      <c r="K65" s="22">
        <f t="shared" si="5"/>
        <v>1783.8920896</v>
      </c>
    </row>
    <row r="66" spans="1:11" ht="14.25" customHeight="1">
      <c r="A66" s="2" t="s">
        <v>27</v>
      </c>
      <c r="B66" s="3">
        <v>0.0032</v>
      </c>
      <c r="C66" s="36">
        <v>8.91769</v>
      </c>
      <c r="D66" s="16">
        <v>0.77869</v>
      </c>
      <c r="E66" s="33">
        <v>14.31715</v>
      </c>
      <c r="F66" s="4"/>
      <c r="G66" s="34">
        <v>17.22636</v>
      </c>
      <c r="H66" s="34"/>
      <c r="I66" s="4">
        <f t="shared" si="4"/>
        <v>41.243089999999995</v>
      </c>
      <c r="J66" s="31">
        <v>158887544</v>
      </c>
      <c r="K66" s="22">
        <f t="shared" si="5"/>
        <v>6553013.277070959</v>
      </c>
    </row>
    <row r="67" spans="1:11" ht="15" customHeight="1">
      <c r="A67" s="6" t="s">
        <v>70</v>
      </c>
      <c r="B67" s="3"/>
      <c r="C67" s="36">
        <v>8.91769</v>
      </c>
      <c r="D67" s="16"/>
      <c r="E67" s="16"/>
      <c r="F67" s="4"/>
      <c r="G67" s="34"/>
      <c r="H67" s="34"/>
      <c r="I67" s="4"/>
      <c r="J67" s="31"/>
      <c r="K67" s="23"/>
    </row>
    <row r="68" spans="1:11" ht="14.25" customHeight="1">
      <c r="A68" s="10" t="s">
        <v>71</v>
      </c>
      <c r="B68" s="3">
        <v>0.0032</v>
      </c>
      <c r="C68" s="36">
        <v>8.59555</v>
      </c>
      <c r="D68" s="16">
        <v>0.77869</v>
      </c>
      <c r="E68" s="16">
        <v>13.16589</v>
      </c>
      <c r="F68" s="4"/>
      <c r="G68" s="34">
        <v>15.25005</v>
      </c>
      <c r="H68" s="34"/>
      <c r="I68" s="4">
        <f t="shared" si="4"/>
        <v>37.79338</v>
      </c>
      <c r="J68" s="31">
        <v>24020000</v>
      </c>
      <c r="K68" s="22">
        <f>((I68/1000)*J68)</f>
        <v>907796.9876</v>
      </c>
    </row>
    <row r="69" spans="1:11" ht="15" customHeight="1">
      <c r="A69" s="6" t="s">
        <v>72</v>
      </c>
      <c r="B69" s="3"/>
      <c r="C69" s="36">
        <v>0.32214</v>
      </c>
      <c r="D69" s="16"/>
      <c r="E69" s="1">
        <v>1.15126</v>
      </c>
      <c r="G69" s="34">
        <v>1.97631</v>
      </c>
      <c r="H69" s="35"/>
      <c r="I69" s="4">
        <f>SUM(B69:H69)</f>
        <v>3.4497099999999996</v>
      </c>
      <c r="J69" s="22"/>
      <c r="K69" s="22">
        <f>((I69/1000)*J68)</f>
        <v>82862.0342</v>
      </c>
    </row>
    <row r="70" spans="1:11" ht="15" customHeight="1">
      <c r="A70" s="6" t="s">
        <v>214</v>
      </c>
      <c r="B70" s="3">
        <v>0.0032</v>
      </c>
      <c r="C70" s="36">
        <v>8.91769</v>
      </c>
      <c r="D70" s="16">
        <v>0.77869</v>
      </c>
      <c r="E70" s="33">
        <v>14.31715</v>
      </c>
      <c r="G70" s="34"/>
      <c r="H70" s="35"/>
      <c r="I70" s="4">
        <f>SUM(B70:H70)</f>
        <v>24.01673</v>
      </c>
      <c r="J70" s="31">
        <v>105756</v>
      </c>
      <c r="K70" s="22">
        <f>((I70/1000)*J70)</f>
        <v>2539.91329788</v>
      </c>
    </row>
    <row r="71" spans="1:11" ht="14.25" customHeight="1">
      <c r="A71" s="2" t="s">
        <v>73</v>
      </c>
      <c r="B71" s="3">
        <v>0.0032</v>
      </c>
      <c r="C71" s="36">
        <v>8.91769</v>
      </c>
      <c r="D71" s="16">
        <v>0.77869</v>
      </c>
      <c r="E71" s="33">
        <v>14.31715</v>
      </c>
      <c r="F71" s="4"/>
      <c r="G71" s="34"/>
      <c r="H71" s="34">
        <v>3.00375</v>
      </c>
      <c r="I71" s="4">
        <f>SUM(B71:H71)</f>
        <v>27.02048</v>
      </c>
      <c r="J71" s="31">
        <v>918225</v>
      </c>
      <c r="K71" s="22">
        <f>((I71/1000)*J71)</f>
        <v>24810.880248</v>
      </c>
    </row>
    <row r="72" spans="1:11" ht="14.25" customHeight="1">
      <c r="A72" s="30" t="s">
        <v>74</v>
      </c>
      <c r="B72" s="40"/>
      <c r="C72" s="36"/>
      <c r="D72" s="27"/>
      <c r="E72" s="33">
        <v>14.31715</v>
      </c>
      <c r="F72" s="29"/>
      <c r="G72" s="27"/>
      <c r="H72" s="27"/>
      <c r="I72" s="29"/>
      <c r="J72" s="31"/>
      <c r="K72" s="23"/>
    </row>
    <row r="73" spans="1:11" ht="14.25" customHeight="1">
      <c r="A73" s="37" t="s">
        <v>75</v>
      </c>
      <c r="B73" s="40">
        <v>0.0034</v>
      </c>
      <c r="C73" s="29">
        <v>8.91769</v>
      </c>
      <c r="D73" s="43">
        <v>0.77869</v>
      </c>
      <c r="E73" s="43">
        <v>14.31715</v>
      </c>
      <c r="F73" s="29"/>
      <c r="G73" s="27"/>
      <c r="H73" s="27">
        <v>3.00375</v>
      </c>
      <c r="I73" s="29">
        <f aca="true" t="shared" si="6" ref="I73:I91">SUM(B73:H73)</f>
        <v>27.02068</v>
      </c>
      <c r="J73" s="31"/>
      <c r="K73" s="23"/>
    </row>
    <row r="74" spans="1:11" ht="14.25" customHeight="1">
      <c r="A74" s="30" t="s">
        <v>72</v>
      </c>
      <c r="B74" s="3"/>
      <c r="C74" s="36"/>
      <c r="D74" s="16"/>
      <c r="E74" s="16">
        <v>0</v>
      </c>
      <c r="F74" s="4"/>
      <c r="G74" s="34"/>
      <c r="H74" s="34"/>
      <c r="I74" s="4">
        <f t="shared" si="6"/>
        <v>0</v>
      </c>
      <c r="J74" s="31"/>
      <c r="K74" s="23"/>
    </row>
    <row r="75" spans="1:11" ht="14.25" customHeight="1">
      <c r="A75" s="2" t="s">
        <v>76</v>
      </c>
      <c r="B75" s="3">
        <v>0.0032</v>
      </c>
      <c r="C75" s="36">
        <v>8.91769</v>
      </c>
      <c r="D75" s="16">
        <v>0.77869</v>
      </c>
      <c r="E75" s="33">
        <v>14.31715</v>
      </c>
      <c r="F75" s="4"/>
      <c r="G75" s="34">
        <v>13.23557</v>
      </c>
      <c r="H75" s="34"/>
      <c r="I75" s="4">
        <f t="shared" si="6"/>
        <v>37.2523</v>
      </c>
      <c r="J75" s="31">
        <v>3607820</v>
      </c>
      <c r="K75" s="22">
        <f aca="true" t="shared" si="7" ref="K75:K80">((I75/1000)*J75)</f>
        <v>134399.59298599997</v>
      </c>
    </row>
    <row r="76" spans="1:11" ht="14.25" customHeight="1">
      <c r="A76" s="2" t="s">
        <v>77</v>
      </c>
      <c r="B76" s="3">
        <v>0.0032</v>
      </c>
      <c r="C76" s="36">
        <v>8.91769</v>
      </c>
      <c r="D76" s="16">
        <v>0.77869</v>
      </c>
      <c r="E76" s="33">
        <v>14.31715</v>
      </c>
      <c r="F76" s="4"/>
      <c r="G76" s="34"/>
      <c r="H76" s="34">
        <v>3.00375</v>
      </c>
      <c r="I76" s="4">
        <f t="shared" si="6"/>
        <v>27.02048</v>
      </c>
      <c r="J76" s="31">
        <v>53640</v>
      </c>
      <c r="K76" s="22">
        <f t="shared" si="7"/>
        <v>1449.3785472</v>
      </c>
    </row>
    <row r="77" spans="1:11" ht="14.25" customHeight="1">
      <c r="A77" s="2" t="s">
        <v>78</v>
      </c>
      <c r="B77" s="3">
        <v>0.0032</v>
      </c>
      <c r="C77" s="36">
        <v>8.91769</v>
      </c>
      <c r="D77" s="16">
        <v>0.77869</v>
      </c>
      <c r="E77" s="16">
        <v>14.84055</v>
      </c>
      <c r="F77" s="4"/>
      <c r="G77" s="34">
        <v>9.62621</v>
      </c>
      <c r="H77" s="34"/>
      <c r="I77" s="4">
        <f t="shared" si="6"/>
        <v>34.16634</v>
      </c>
      <c r="J77" s="31">
        <v>1354665</v>
      </c>
      <c r="K77" s="22">
        <f t="shared" si="7"/>
        <v>46283.94497609999</v>
      </c>
    </row>
    <row r="78" spans="1:11" ht="14.25" customHeight="1">
      <c r="A78" s="2" t="s">
        <v>79</v>
      </c>
      <c r="B78" s="3">
        <v>0.0032</v>
      </c>
      <c r="C78" s="36">
        <v>8.91769</v>
      </c>
      <c r="D78" s="16">
        <v>0.77869</v>
      </c>
      <c r="E78" s="16">
        <v>14.84055</v>
      </c>
      <c r="F78" s="4"/>
      <c r="G78" s="34"/>
      <c r="H78" s="34">
        <v>3.00375</v>
      </c>
      <c r="I78" s="4">
        <f t="shared" si="6"/>
        <v>27.543879999999998</v>
      </c>
      <c r="J78" s="31">
        <v>171825</v>
      </c>
      <c r="K78" s="22">
        <f t="shared" si="7"/>
        <v>4732.727180999999</v>
      </c>
    </row>
    <row r="79" spans="1:11" ht="14.25" customHeight="1">
      <c r="A79" s="2" t="s">
        <v>80</v>
      </c>
      <c r="B79" s="3">
        <v>0.0032</v>
      </c>
      <c r="C79" s="36">
        <v>8.91769</v>
      </c>
      <c r="D79" s="16">
        <v>0.77869</v>
      </c>
      <c r="E79" s="16">
        <v>14.84055</v>
      </c>
      <c r="F79" s="4"/>
      <c r="G79" s="34">
        <v>12.71164</v>
      </c>
      <c r="H79" s="34"/>
      <c r="I79" s="4">
        <f t="shared" si="6"/>
        <v>37.25176999999999</v>
      </c>
      <c r="J79" s="31">
        <v>6126006</v>
      </c>
      <c r="K79" s="22">
        <f t="shared" si="7"/>
        <v>228204.56653061998</v>
      </c>
    </row>
    <row r="80" spans="1:11" ht="14.25" customHeight="1">
      <c r="A80" s="2" t="s">
        <v>81</v>
      </c>
      <c r="B80" s="3">
        <v>0.0032</v>
      </c>
      <c r="C80" s="36">
        <v>8.91769</v>
      </c>
      <c r="D80" s="16">
        <v>0.77869</v>
      </c>
      <c r="E80" s="16">
        <v>14.84055</v>
      </c>
      <c r="F80" s="4"/>
      <c r="G80" s="34"/>
      <c r="H80" s="34">
        <v>3.00375</v>
      </c>
      <c r="I80" s="4">
        <f t="shared" si="6"/>
        <v>27.543879999999998</v>
      </c>
      <c r="J80" s="31">
        <v>46875</v>
      </c>
      <c r="K80" s="22">
        <f t="shared" si="7"/>
        <v>1291.1193749999998</v>
      </c>
    </row>
    <row r="81" spans="1:11" ht="14.25" customHeight="1">
      <c r="A81" s="28" t="s">
        <v>207</v>
      </c>
      <c r="B81" s="44">
        <v>0.0032</v>
      </c>
      <c r="C81" s="29">
        <v>8.91769</v>
      </c>
      <c r="D81" s="27">
        <v>0.82972</v>
      </c>
      <c r="E81" s="43">
        <v>14.84055</v>
      </c>
      <c r="F81" s="4"/>
      <c r="G81" s="27"/>
      <c r="H81" s="27">
        <v>2.81848</v>
      </c>
      <c r="I81" s="29">
        <f t="shared" si="6"/>
        <v>27.409640000000003</v>
      </c>
      <c r="J81" s="31">
        <v>0</v>
      </c>
      <c r="K81" s="22" t="s">
        <v>210</v>
      </c>
    </row>
    <row r="82" spans="1:11" ht="14.25" customHeight="1">
      <c r="A82" s="2" t="s">
        <v>82</v>
      </c>
      <c r="B82" s="3">
        <v>0.0032</v>
      </c>
      <c r="C82" s="36">
        <v>8.91769</v>
      </c>
      <c r="D82" s="16">
        <v>0.77869</v>
      </c>
      <c r="E82" s="16">
        <v>12.94111</v>
      </c>
      <c r="F82" s="4"/>
      <c r="G82" s="34">
        <v>8.52579</v>
      </c>
      <c r="H82" s="34"/>
      <c r="I82" s="4">
        <f t="shared" si="6"/>
        <v>31.16648</v>
      </c>
      <c r="J82" s="31">
        <v>4321510</v>
      </c>
      <c r="K82" s="22">
        <f aca="true" t="shared" si="8" ref="K82:K89">((I82/1000)*J82)</f>
        <v>134686.2549848</v>
      </c>
    </row>
    <row r="83" spans="1:11" ht="14.25" customHeight="1">
      <c r="A83" s="2" t="s">
        <v>83</v>
      </c>
      <c r="B83" s="3">
        <v>0.0032</v>
      </c>
      <c r="C83" s="36">
        <v>8.91769</v>
      </c>
      <c r="D83" s="16">
        <v>0.77869</v>
      </c>
      <c r="E83" s="16">
        <v>12.94111</v>
      </c>
      <c r="F83" s="4"/>
      <c r="G83" s="34"/>
      <c r="H83" s="34">
        <v>3.00375</v>
      </c>
      <c r="I83" s="4">
        <f t="shared" si="6"/>
        <v>25.64444</v>
      </c>
      <c r="J83" s="31">
        <v>52020</v>
      </c>
      <c r="K83" s="22">
        <f t="shared" si="8"/>
        <v>1334.0237688</v>
      </c>
    </row>
    <row r="84" spans="1:11" ht="14.25" customHeight="1">
      <c r="A84" s="2" t="s">
        <v>84</v>
      </c>
      <c r="B84" s="3">
        <v>0.0032</v>
      </c>
      <c r="C84" s="36">
        <v>8.91769</v>
      </c>
      <c r="D84" s="16">
        <v>0.77869</v>
      </c>
      <c r="E84" s="16">
        <v>12.94111</v>
      </c>
      <c r="F84" s="4">
        <v>0.0659</v>
      </c>
      <c r="G84" s="34">
        <v>10.90131</v>
      </c>
      <c r="H84" s="34"/>
      <c r="I84" s="4">
        <f t="shared" si="6"/>
        <v>33.6079</v>
      </c>
      <c r="J84" s="31">
        <v>12172887</v>
      </c>
      <c r="K84" s="22">
        <f t="shared" si="8"/>
        <v>409105.16900730005</v>
      </c>
    </row>
    <row r="85" spans="1:11" ht="14.25" customHeight="1">
      <c r="A85" s="2" t="s">
        <v>85</v>
      </c>
      <c r="B85" s="3">
        <v>0.0032</v>
      </c>
      <c r="C85" s="36">
        <v>8.91769</v>
      </c>
      <c r="D85" s="16">
        <v>0.77869</v>
      </c>
      <c r="E85" s="16">
        <v>12.94111</v>
      </c>
      <c r="F85" s="4">
        <v>0.0659</v>
      </c>
      <c r="G85" s="34"/>
      <c r="H85" s="34">
        <v>3.00375</v>
      </c>
      <c r="I85" s="4">
        <f t="shared" si="6"/>
        <v>25.71034</v>
      </c>
      <c r="J85" s="31">
        <v>297400</v>
      </c>
      <c r="K85" s="22">
        <f t="shared" si="8"/>
        <v>7646.255115999999</v>
      </c>
    </row>
    <row r="86" spans="1:11" ht="14.25" customHeight="1">
      <c r="A86" s="2" t="s">
        <v>86</v>
      </c>
      <c r="B86" s="3">
        <v>0.0032</v>
      </c>
      <c r="C86" s="36">
        <v>8.91769</v>
      </c>
      <c r="D86" s="16">
        <v>0.77869</v>
      </c>
      <c r="E86" s="16">
        <v>12.92026</v>
      </c>
      <c r="F86" s="4"/>
      <c r="G86" s="34">
        <v>21.60192</v>
      </c>
      <c r="H86" s="34"/>
      <c r="I86" s="4">
        <f t="shared" si="6"/>
        <v>44.22176</v>
      </c>
      <c r="J86" s="31">
        <v>848175</v>
      </c>
      <c r="K86" s="22">
        <f t="shared" si="8"/>
        <v>37507.79128800001</v>
      </c>
    </row>
    <row r="87" spans="1:11" ht="14.25" customHeight="1">
      <c r="A87" s="2" t="s">
        <v>87</v>
      </c>
      <c r="B87" s="3">
        <v>0.0032</v>
      </c>
      <c r="C87" s="36">
        <v>8.91769</v>
      </c>
      <c r="D87" s="16">
        <v>0.77869</v>
      </c>
      <c r="E87" s="16">
        <v>12.92026</v>
      </c>
      <c r="F87" s="4"/>
      <c r="G87" s="34"/>
      <c r="H87" s="34">
        <v>3.00375</v>
      </c>
      <c r="I87" s="4">
        <f t="shared" si="6"/>
        <v>25.62359</v>
      </c>
      <c r="J87" s="31">
        <v>81730</v>
      </c>
      <c r="K87" s="22">
        <f t="shared" si="8"/>
        <v>2094.2160107</v>
      </c>
    </row>
    <row r="88" spans="1:11" ht="14.25" customHeight="1">
      <c r="A88" s="2" t="s">
        <v>88</v>
      </c>
      <c r="B88" s="3">
        <v>0.0032</v>
      </c>
      <c r="C88" s="36">
        <v>8.91769</v>
      </c>
      <c r="D88" s="16">
        <v>0.77869</v>
      </c>
      <c r="E88" s="16">
        <v>12.92026</v>
      </c>
      <c r="F88" s="4"/>
      <c r="G88" s="34">
        <v>8.40979</v>
      </c>
      <c r="H88" s="34"/>
      <c r="I88" s="4">
        <f t="shared" si="6"/>
        <v>31.029629999999997</v>
      </c>
      <c r="J88" s="31">
        <v>17367977</v>
      </c>
      <c r="K88" s="22">
        <f t="shared" si="8"/>
        <v>538921.90015851</v>
      </c>
    </row>
    <row r="89" spans="1:11" ht="14.25" customHeight="1">
      <c r="A89" s="19" t="s">
        <v>204</v>
      </c>
      <c r="B89" s="3">
        <v>0.0032</v>
      </c>
      <c r="C89" s="36">
        <v>8.59555</v>
      </c>
      <c r="D89" s="16">
        <v>0.77869</v>
      </c>
      <c r="E89" s="16">
        <v>11.92026</v>
      </c>
      <c r="F89" s="4"/>
      <c r="G89" s="34">
        <v>8.40979</v>
      </c>
      <c r="H89" s="34"/>
      <c r="I89" s="4">
        <f t="shared" si="6"/>
        <v>29.70749</v>
      </c>
      <c r="J89" s="31">
        <v>3380000</v>
      </c>
      <c r="K89" s="22">
        <f t="shared" si="8"/>
        <v>100411.3162</v>
      </c>
    </row>
    <row r="90" spans="1:11" ht="14.25" customHeight="1">
      <c r="A90" s="6" t="s">
        <v>72</v>
      </c>
      <c r="B90" s="3"/>
      <c r="C90" s="36">
        <v>0.32214</v>
      </c>
      <c r="D90" s="16"/>
      <c r="E90" s="13">
        <v>1</v>
      </c>
      <c r="F90" s="4"/>
      <c r="G90" s="35">
        <v>0</v>
      </c>
      <c r="H90" s="34"/>
      <c r="I90" s="4">
        <f>SUM(B90:H90)</f>
        <v>1.32214</v>
      </c>
      <c r="J90" s="25"/>
      <c r="K90" s="22">
        <f>((I90/1000)*J89)</f>
        <v>4468.8332</v>
      </c>
    </row>
    <row r="91" spans="1:12" ht="14.25" customHeight="1">
      <c r="A91" s="2" t="s">
        <v>89</v>
      </c>
      <c r="B91" s="3">
        <v>0.0032</v>
      </c>
      <c r="C91" s="36">
        <v>8.91769</v>
      </c>
      <c r="D91" s="16">
        <v>0.77869</v>
      </c>
      <c r="E91" s="16">
        <v>12.92026</v>
      </c>
      <c r="F91" s="4"/>
      <c r="G91" s="34"/>
      <c r="H91" s="34">
        <v>3.00375</v>
      </c>
      <c r="I91" s="4">
        <f t="shared" si="6"/>
        <v>25.62359</v>
      </c>
      <c r="J91" s="5">
        <v>375520</v>
      </c>
      <c r="K91" s="22">
        <f>((I91/1000)*J91)</f>
        <v>9622.1705168</v>
      </c>
      <c r="L91" s="5"/>
    </row>
    <row r="92" spans="2:11" ht="14.25" customHeight="1">
      <c r="B92" s="3"/>
      <c r="C92" s="16"/>
      <c r="D92" s="4"/>
      <c r="E92" s="4"/>
      <c r="F92" s="4"/>
      <c r="G92" s="4"/>
      <c r="H92" s="4"/>
      <c r="I92" s="4"/>
      <c r="J92" s="20"/>
      <c r="K92" s="22">
        <f>SUM(K7:K91)</f>
        <v>23768716.67762847</v>
      </c>
    </row>
    <row r="93" spans="2:9" ht="15" customHeight="1">
      <c r="B93" s="4"/>
      <c r="C93" s="4"/>
      <c r="D93" s="7" t="s">
        <v>90</v>
      </c>
      <c r="E93" s="4"/>
      <c r="F93" s="4"/>
      <c r="G93" s="4"/>
      <c r="H93" s="4"/>
      <c r="I93" s="4"/>
    </row>
    <row r="94" spans="1:9" ht="15" customHeight="1">
      <c r="A94" s="6" t="s">
        <v>91</v>
      </c>
      <c r="B94" s="4" t="s">
        <v>92</v>
      </c>
      <c r="C94" s="4" t="s">
        <v>93</v>
      </c>
      <c r="D94" s="4" t="s">
        <v>94</v>
      </c>
      <c r="E94" s="4" t="s">
        <v>95</v>
      </c>
      <c r="F94" s="17" t="s">
        <v>61</v>
      </c>
      <c r="G94" s="8" t="s">
        <v>0</v>
      </c>
      <c r="H94" s="7" t="s">
        <v>0</v>
      </c>
      <c r="I94" s="4"/>
    </row>
    <row r="95" spans="2:10" ht="15" customHeight="1">
      <c r="B95" s="4"/>
      <c r="C95" s="4"/>
      <c r="D95" s="4" t="s">
        <v>96</v>
      </c>
      <c r="E95" s="4"/>
      <c r="F95" s="4"/>
      <c r="G95" s="7" t="s">
        <v>97</v>
      </c>
      <c r="H95" s="7" t="s">
        <v>98</v>
      </c>
      <c r="I95" s="4"/>
      <c r="J95" s="21"/>
    </row>
    <row r="96" spans="1:11" ht="14.25" customHeight="1">
      <c r="A96" s="2" t="s">
        <v>99</v>
      </c>
      <c r="B96" s="4">
        <v>8.1</v>
      </c>
      <c r="C96" s="4">
        <v>1.52621</v>
      </c>
      <c r="D96" s="4"/>
      <c r="E96" s="4"/>
      <c r="F96" s="4"/>
      <c r="G96" s="4"/>
      <c r="H96" s="4">
        <f>SUM(B96:F96)</f>
        <v>9.62621</v>
      </c>
      <c r="I96" s="4"/>
      <c r="J96" s="21"/>
      <c r="K96" s="24"/>
    </row>
    <row r="97" spans="1:9" ht="14.25" customHeight="1">
      <c r="A97" s="2" t="s">
        <v>100</v>
      </c>
      <c r="B97" s="4"/>
      <c r="C97" s="4"/>
      <c r="D97" s="4"/>
      <c r="E97" s="4"/>
      <c r="F97" s="4"/>
      <c r="G97" s="4">
        <v>3.00375</v>
      </c>
      <c r="H97" s="4">
        <v>3.00375</v>
      </c>
      <c r="I97" s="4"/>
    </row>
    <row r="98" spans="1:9" ht="14.25" customHeight="1">
      <c r="A98" s="2" t="s">
        <v>101</v>
      </c>
      <c r="B98" s="4">
        <v>8.092</v>
      </c>
      <c r="C98" s="4">
        <v>0.43379</v>
      </c>
      <c r="D98" s="4"/>
      <c r="E98" s="4"/>
      <c r="F98" s="4"/>
      <c r="G98" s="4"/>
      <c r="H98" s="4">
        <f>SUM(B98:F98)</f>
        <v>8.52579</v>
      </c>
      <c r="I98" s="4"/>
    </row>
    <row r="99" spans="1:9" ht="14.25" customHeight="1">
      <c r="A99" s="2" t="s">
        <v>102</v>
      </c>
      <c r="B99" s="4"/>
      <c r="C99" s="4"/>
      <c r="D99" s="4"/>
      <c r="E99" s="4"/>
      <c r="F99" s="4"/>
      <c r="G99" s="4">
        <v>3.00375</v>
      </c>
      <c r="H99" s="4">
        <f aca="true" t="shared" si="9" ref="H99:H105">SUM(B99:G99)</f>
        <v>3.00375</v>
      </c>
      <c r="I99" s="4"/>
    </row>
    <row r="100" spans="1:9" ht="14.25" customHeight="1">
      <c r="A100" s="2" t="s">
        <v>103</v>
      </c>
      <c r="B100" s="4">
        <v>8.1</v>
      </c>
      <c r="C100" s="4">
        <v>2.9215</v>
      </c>
      <c r="D100" s="4"/>
      <c r="E100" s="4"/>
      <c r="F100" s="4"/>
      <c r="G100" s="4"/>
      <c r="H100" s="4">
        <f t="shared" si="9"/>
        <v>11.0215</v>
      </c>
      <c r="I100" s="4"/>
    </row>
    <row r="101" spans="1:9" ht="14.25" customHeight="1">
      <c r="A101" s="2" t="s">
        <v>104</v>
      </c>
      <c r="B101" s="4"/>
      <c r="C101" s="4"/>
      <c r="D101" s="4"/>
      <c r="E101" s="4"/>
      <c r="F101" s="4"/>
      <c r="G101" s="4">
        <v>3.00375</v>
      </c>
      <c r="H101" s="4">
        <f t="shared" si="9"/>
        <v>3.00375</v>
      </c>
      <c r="I101" s="4"/>
    </row>
    <row r="102" spans="1:9" ht="14.25" customHeight="1">
      <c r="A102" s="2" t="s">
        <v>105</v>
      </c>
      <c r="B102" s="4">
        <v>8.1</v>
      </c>
      <c r="C102" s="4">
        <v>2.52854</v>
      </c>
      <c r="D102" s="4">
        <v>2.24963</v>
      </c>
      <c r="E102" s="4">
        <v>0.27</v>
      </c>
      <c r="F102" s="4">
        <v>5.30191</v>
      </c>
      <c r="G102" s="4"/>
      <c r="H102" s="4">
        <f t="shared" si="9"/>
        <v>18.45008</v>
      </c>
      <c r="I102" s="4"/>
    </row>
    <row r="103" spans="1:9" ht="14.25" customHeight="1">
      <c r="A103" s="2" t="s">
        <v>106</v>
      </c>
      <c r="B103" s="4"/>
      <c r="C103" s="4"/>
      <c r="D103" s="4"/>
      <c r="E103" s="4"/>
      <c r="F103" s="4"/>
      <c r="G103" s="4">
        <v>3.00375</v>
      </c>
      <c r="H103" s="4">
        <f t="shared" si="9"/>
        <v>3.00375</v>
      </c>
      <c r="I103" s="4"/>
    </row>
    <row r="104" spans="1:9" ht="14.25" customHeight="1">
      <c r="A104" s="2" t="s">
        <v>107</v>
      </c>
      <c r="B104" s="4">
        <v>8.1</v>
      </c>
      <c r="C104" s="4"/>
      <c r="D104" s="4"/>
      <c r="E104" s="4"/>
      <c r="F104" s="4"/>
      <c r="G104" s="4"/>
      <c r="H104" s="4">
        <f t="shared" si="9"/>
        <v>8.1</v>
      </c>
      <c r="I104" s="4"/>
    </row>
    <row r="105" spans="1:9" ht="14.25" customHeight="1">
      <c r="A105" s="2" t="s">
        <v>108</v>
      </c>
      <c r="B105" s="4"/>
      <c r="C105" s="4"/>
      <c r="D105" s="4"/>
      <c r="E105" s="4"/>
      <c r="F105" s="4"/>
      <c r="G105" s="4">
        <v>3.00375</v>
      </c>
      <c r="H105" s="4">
        <f t="shared" si="9"/>
        <v>3.00375</v>
      </c>
      <c r="I105" s="4"/>
    </row>
    <row r="106" spans="1:9" ht="14.25" customHeight="1">
      <c r="A106" s="2" t="s">
        <v>109</v>
      </c>
      <c r="B106" s="4">
        <v>8.1</v>
      </c>
      <c r="C106" s="4">
        <v>1.25727</v>
      </c>
      <c r="D106" s="4">
        <v>5.39278</v>
      </c>
      <c r="E106" s="4">
        <v>0.27</v>
      </c>
      <c r="F106" s="4">
        <v>1.97631</v>
      </c>
      <c r="G106" s="4"/>
      <c r="H106" s="4"/>
      <c r="I106" s="4"/>
    </row>
    <row r="107" spans="2:9" ht="14.25" customHeight="1">
      <c r="B107" s="4" t="s">
        <v>110</v>
      </c>
      <c r="C107" s="4">
        <v>0.095</v>
      </c>
      <c r="D107" s="4" t="s">
        <v>111</v>
      </c>
      <c r="E107" s="4">
        <v>0.135</v>
      </c>
      <c r="F107" s="4"/>
      <c r="G107" s="4"/>
      <c r="H107" s="4">
        <f>B106+C106+D106+E106+F106+C107+E107</f>
        <v>17.22636</v>
      </c>
      <c r="I107" s="4"/>
    </row>
    <row r="108" spans="1:9" ht="14.25" customHeight="1">
      <c r="A108" s="2" t="s">
        <v>112</v>
      </c>
      <c r="B108" s="4"/>
      <c r="C108" s="4"/>
      <c r="D108" s="4"/>
      <c r="E108" s="4"/>
      <c r="F108" s="4"/>
      <c r="G108" s="4">
        <v>3.00375</v>
      </c>
      <c r="H108" s="4">
        <f aca="true" t="shared" si="10" ref="H108:H122">SUM(B108:G108)</f>
        <v>3.00375</v>
      </c>
      <c r="I108" s="4"/>
    </row>
    <row r="109" spans="1:9" ht="14.25" customHeight="1">
      <c r="A109" s="2" t="s">
        <v>113</v>
      </c>
      <c r="B109" s="4">
        <v>8.1</v>
      </c>
      <c r="C109" s="4">
        <v>3.50987</v>
      </c>
      <c r="D109" s="4">
        <v>0.83177</v>
      </c>
      <c r="E109" s="4">
        <v>0.27</v>
      </c>
      <c r="F109" s="4"/>
      <c r="G109" s="4"/>
      <c r="H109" s="4">
        <f t="shared" si="10"/>
        <v>12.71164</v>
      </c>
      <c r="I109" s="4"/>
    </row>
    <row r="110" spans="1:9" ht="14.25" customHeight="1">
      <c r="A110" s="2" t="s">
        <v>114</v>
      </c>
      <c r="B110" s="4"/>
      <c r="C110" s="4"/>
      <c r="D110" s="4"/>
      <c r="E110" s="4"/>
      <c r="F110" s="4"/>
      <c r="G110" s="4">
        <v>3.00375</v>
      </c>
      <c r="H110" s="4">
        <f t="shared" si="10"/>
        <v>3.00375</v>
      </c>
      <c r="I110" s="4"/>
    </row>
    <row r="111" spans="1:9" ht="14.25" customHeight="1">
      <c r="A111" s="2" t="s">
        <v>208</v>
      </c>
      <c r="B111" s="4"/>
      <c r="C111" s="4"/>
      <c r="D111" s="4"/>
      <c r="E111" s="4"/>
      <c r="F111" s="4"/>
      <c r="G111" s="4"/>
      <c r="H111" s="4">
        <f>G111</f>
        <v>0</v>
      </c>
      <c r="I111" s="3" t="s">
        <v>211</v>
      </c>
    </row>
    <row r="112" spans="1:9" ht="14.25" customHeight="1">
      <c r="A112" s="2" t="s">
        <v>115</v>
      </c>
      <c r="B112" s="4">
        <v>8.1</v>
      </c>
      <c r="C112" s="4">
        <v>2.22574</v>
      </c>
      <c r="D112" s="4">
        <v>1.07265</v>
      </c>
      <c r="E112" s="4"/>
      <c r="F112" s="4">
        <v>1.83718</v>
      </c>
      <c r="G112" s="4"/>
      <c r="H112" s="4">
        <f t="shared" si="10"/>
        <v>13.23557</v>
      </c>
      <c r="I112" s="4"/>
    </row>
    <row r="113" spans="1:9" ht="14.25" customHeight="1">
      <c r="A113" s="2" t="s">
        <v>116</v>
      </c>
      <c r="B113" s="4"/>
      <c r="C113" s="4"/>
      <c r="D113" s="4"/>
      <c r="E113" s="4"/>
      <c r="F113" s="4"/>
      <c r="G113" s="4">
        <v>3.00375</v>
      </c>
      <c r="H113" s="4">
        <f t="shared" si="10"/>
        <v>3.00375</v>
      </c>
      <c r="I113" s="4"/>
    </row>
    <row r="114" spans="1:9" ht="14.25" customHeight="1">
      <c r="A114" s="2" t="s">
        <v>117</v>
      </c>
      <c r="B114" s="4">
        <v>8.1</v>
      </c>
      <c r="C114" s="4">
        <v>1.23225</v>
      </c>
      <c r="D114" s="4">
        <v>1.56906</v>
      </c>
      <c r="E114" s="13" t="s">
        <v>67</v>
      </c>
      <c r="F114" s="4" t="s">
        <v>67</v>
      </c>
      <c r="G114" s="4"/>
      <c r="H114" s="4">
        <f t="shared" si="10"/>
        <v>10.90131</v>
      </c>
      <c r="I114" s="4"/>
    </row>
    <row r="115" spans="1:9" ht="14.25" customHeight="1">
      <c r="A115" s="2" t="s">
        <v>118</v>
      </c>
      <c r="B115" s="4"/>
      <c r="C115" s="4"/>
      <c r="D115" s="4"/>
      <c r="E115" s="13" t="s">
        <v>67</v>
      </c>
      <c r="F115" s="4" t="s">
        <v>67</v>
      </c>
      <c r="G115" s="4">
        <v>3.00375</v>
      </c>
      <c r="H115" s="4">
        <f t="shared" si="10"/>
        <v>3.00375</v>
      </c>
      <c r="I115" s="4"/>
    </row>
    <row r="116" spans="1:9" ht="14.25" customHeight="1">
      <c r="A116" s="2" t="s">
        <v>119</v>
      </c>
      <c r="B116" s="4">
        <v>8.1</v>
      </c>
      <c r="C116" s="4">
        <v>5.72931</v>
      </c>
      <c r="D116" s="4">
        <v>1.00124</v>
      </c>
      <c r="E116" s="4">
        <v>0.27</v>
      </c>
      <c r="F116" s="4">
        <v>6.50137</v>
      </c>
      <c r="G116" s="4"/>
      <c r="H116" s="4">
        <f t="shared" si="10"/>
        <v>21.60192</v>
      </c>
      <c r="I116" s="4"/>
    </row>
    <row r="117" spans="1:9" ht="14.25" customHeight="1">
      <c r="A117" s="2" t="s">
        <v>120</v>
      </c>
      <c r="B117" s="4"/>
      <c r="C117" s="4"/>
      <c r="D117" s="4"/>
      <c r="E117" s="4"/>
      <c r="F117" s="4"/>
      <c r="G117" s="4">
        <v>3.00375</v>
      </c>
      <c r="H117" s="4">
        <f t="shared" si="10"/>
        <v>3.00375</v>
      </c>
      <c r="I117" s="4"/>
    </row>
    <row r="118" spans="1:9" ht="14.25" customHeight="1">
      <c r="A118" s="2" t="s">
        <v>121</v>
      </c>
      <c r="B118" s="4">
        <v>6.96931</v>
      </c>
      <c r="C118" s="4">
        <v>1.44048</v>
      </c>
      <c r="D118" s="4"/>
      <c r="E118" s="4"/>
      <c r="F118" s="4"/>
      <c r="G118" s="4"/>
      <c r="H118" s="4">
        <f t="shared" si="10"/>
        <v>8.409790000000001</v>
      </c>
      <c r="I118" s="4"/>
    </row>
    <row r="119" spans="1:9" ht="14.25" customHeight="1">
      <c r="A119" s="2" t="s">
        <v>122</v>
      </c>
      <c r="B119" s="4"/>
      <c r="C119" s="4"/>
      <c r="D119" s="4"/>
      <c r="E119" s="4"/>
      <c r="F119" s="4"/>
      <c r="G119" s="4">
        <v>3.00375</v>
      </c>
      <c r="H119" s="4">
        <f t="shared" si="10"/>
        <v>3.00375</v>
      </c>
      <c r="I119" s="4"/>
    </row>
    <row r="120" spans="1:9" ht="14.25" customHeight="1">
      <c r="A120" s="2" t="s">
        <v>123</v>
      </c>
      <c r="B120" s="4">
        <v>8.1</v>
      </c>
      <c r="C120" s="4">
        <v>2.18427</v>
      </c>
      <c r="D120" s="4">
        <v>2.84075</v>
      </c>
      <c r="E120" s="4">
        <v>0.27</v>
      </c>
      <c r="F120" s="4">
        <v>1.93723</v>
      </c>
      <c r="G120" s="4"/>
      <c r="H120" s="4">
        <f t="shared" si="10"/>
        <v>15.332249999999998</v>
      </c>
      <c r="I120" s="4"/>
    </row>
    <row r="121" spans="1:9" ht="14.25" customHeight="1">
      <c r="A121" s="2" t="s">
        <v>124</v>
      </c>
      <c r="B121" s="4"/>
      <c r="C121" s="4"/>
      <c r="D121" s="4"/>
      <c r="E121" s="4"/>
      <c r="F121" s="4"/>
      <c r="G121" s="4">
        <v>3.00375</v>
      </c>
      <c r="H121" s="4">
        <f t="shared" si="10"/>
        <v>3.00375</v>
      </c>
      <c r="I121" s="4"/>
    </row>
    <row r="122" spans="1:9" ht="14.25" customHeight="1">
      <c r="A122" s="2" t="s">
        <v>125</v>
      </c>
      <c r="B122" s="4">
        <v>8.1</v>
      </c>
      <c r="C122" s="4">
        <v>2.48454</v>
      </c>
      <c r="D122" s="4">
        <v>0.79505</v>
      </c>
      <c r="E122" s="4">
        <v>0.27</v>
      </c>
      <c r="F122" s="4"/>
      <c r="G122" s="4"/>
      <c r="H122" s="4">
        <f t="shared" si="10"/>
        <v>11.64959</v>
      </c>
      <c r="I122" s="4"/>
    </row>
    <row r="123" spans="1:9" ht="14.25" customHeight="1">
      <c r="A123" s="2" t="s">
        <v>126</v>
      </c>
      <c r="B123" s="4"/>
      <c r="C123" s="4"/>
      <c r="D123" s="4"/>
      <c r="E123" s="4"/>
      <c r="F123" s="4"/>
      <c r="G123" s="4">
        <v>3.00375</v>
      </c>
      <c r="H123" s="4">
        <v>3.00375</v>
      </c>
      <c r="I123" s="4"/>
    </row>
    <row r="124" spans="2:9" ht="14.25" customHeight="1">
      <c r="B124" s="4"/>
      <c r="C124" s="4"/>
      <c r="D124" s="4"/>
      <c r="E124" s="4"/>
      <c r="F124" s="4"/>
      <c r="G124" s="4"/>
      <c r="H124" s="4"/>
      <c r="I124" s="4"/>
    </row>
    <row r="125" spans="2:9" ht="15" customHeight="1">
      <c r="B125" s="41" t="s">
        <v>216</v>
      </c>
      <c r="C125" s="41" t="s">
        <v>217</v>
      </c>
      <c r="D125" s="52" t="s">
        <v>219</v>
      </c>
      <c r="E125" s="53"/>
      <c r="F125" s="4"/>
      <c r="G125" s="4"/>
      <c r="H125" s="4"/>
      <c r="I125" s="4"/>
    </row>
    <row r="126" spans="1:9" ht="15" customHeight="1">
      <c r="A126" s="6" t="s">
        <v>127</v>
      </c>
      <c r="B126" s="42" t="s">
        <v>128</v>
      </c>
      <c r="C126" s="42" t="s">
        <v>218</v>
      </c>
      <c r="D126" s="8" t="s">
        <v>129</v>
      </c>
      <c r="E126" s="7"/>
      <c r="F126" s="7" t="s">
        <v>130</v>
      </c>
      <c r="G126" s="4"/>
      <c r="H126" s="4"/>
      <c r="I126" s="4"/>
    </row>
    <row r="127" spans="1:9" ht="14.25" customHeight="1">
      <c r="A127" s="2" t="s">
        <v>205</v>
      </c>
      <c r="B127" s="4">
        <v>0.05</v>
      </c>
      <c r="D127" s="4">
        <v>0.4050005</v>
      </c>
      <c r="E127" s="4"/>
      <c r="F127" s="4">
        <f aca="true" t="shared" si="11" ref="F127:F147">SUM(B127:E127)</f>
        <v>0.4550005</v>
      </c>
      <c r="G127" s="4"/>
      <c r="H127" s="4"/>
      <c r="I127" s="4"/>
    </row>
    <row r="128" spans="1:9" ht="14.25" customHeight="1">
      <c r="A128" s="2" t="s">
        <v>215</v>
      </c>
      <c r="B128" s="4">
        <v>0.11</v>
      </c>
      <c r="C128" s="4">
        <v>0.0675</v>
      </c>
      <c r="D128" s="4">
        <v>0.4050005</v>
      </c>
      <c r="E128" s="4"/>
      <c r="F128" s="4">
        <f>SUM(B128:E128)</f>
        <v>0.5825005</v>
      </c>
      <c r="G128" s="4"/>
      <c r="H128" s="4"/>
      <c r="I128" s="4"/>
    </row>
    <row r="129" spans="1:9" ht="14.25" customHeight="1">
      <c r="A129" s="2" t="s">
        <v>109</v>
      </c>
      <c r="B129" s="4"/>
      <c r="C129" s="4">
        <v>0.0675</v>
      </c>
      <c r="D129" s="4">
        <v>0.4050005</v>
      </c>
      <c r="E129" s="4"/>
      <c r="F129" s="4">
        <f t="shared" si="11"/>
        <v>0.4725005</v>
      </c>
      <c r="G129" s="4"/>
      <c r="H129" s="4"/>
      <c r="I129" s="4"/>
    </row>
    <row r="130" spans="1:9" ht="14.25" customHeight="1">
      <c r="A130" s="2" t="s">
        <v>131</v>
      </c>
      <c r="B130" s="4"/>
      <c r="D130" s="4">
        <v>0.4050005</v>
      </c>
      <c r="E130" s="4"/>
      <c r="F130" s="4">
        <f t="shared" si="11"/>
        <v>0.4050005</v>
      </c>
      <c r="G130" s="4"/>
      <c r="H130" s="4"/>
      <c r="I130" s="4"/>
    </row>
    <row r="131" spans="1:9" ht="14.25" customHeight="1">
      <c r="A131" s="2" t="s">
        <v>132</v>
      </c>
      <c r="B131" s="4"/>
      <c r="D131" s="4">
        <v>0.4050005</v>
      </c>
      <c r="E131" s="4"/>
      <c r="F131" s="4">
        <f t="shared" si="11"/>
        <v>0.4050005</v>
      </c>
      <c r="G131" s="4"/>
      <c r="H131" s="4"/>
      <c r="I131" s="4"/>
    </row>
    <row r="132" spans="1:9" ht="14.25" customHeight="1">
      <c r="A132" s="2" t="s">
        <v>133</v>
      </c>
      <c r="B132" s="4"/>
      <c r="D132" s="4">
        <v>0.4050005</v>
      </c>
      <c r="E132" s="4"/>
      <c r="F132" s="4">
        <f t="shared" si="11"/>
        <v>0.4050005</v>
      </c>
      <c r="G132" s="4"/>
      <c r="H132" s="4"/>
      <c r="I132" s="4"/>
    </row>
    <row r="133" spans="1:9" ht="14.25" customHeight="1">
      <c r="A133" s="2" t="s">
        <v>134</v>
      </c>
      <c r="C133" s="4">
        <v>0.043</v>
      </c>
      <c r="D133" s="4">
        <v>0.37</v>
      </c>
      <c r="E133" s="4"/>
      <c r="F133" s="4">
        <f>SUM(B133:E133)</f>
        <v>0.413</v>
      </c>
      <c r="G133" s="4"/>
      <c r="H133" s="4"/>
      <c r="I133" s="4"/>
    </row>
    <row r="134" spans="1:9" ht="14.25" customHeight="1">
      <c r="A134" s="2" t="s">
        <v>135</v>
      </c>
      <c r="B134" s="4">
        <v>0.11</v>
      </c>
      <c r="D134" s="4">
        <v>0.4050005</v>
      </c>
      <c r="E134" s="4"/>
      <c r="F134" s="4">
        <f t="shared" si="11"/>
        <v>0.5150005</v>
      </c>
      <c r="G134" s="4"/>
      <c r="H134" s="4"/>
      <c r="I134" s="4"/>
    </row>
    <row r="135" spans="1:9" ht="14.25" customHeight="1">
      <c r="A135" s="2" t="s">
        <v>136</v>
      </c>
      <c r="B135" s="4"/>
      <c r="D135" s="4">
        <v>0.4050002</v>
      </c>
      <c r="E135" s="4"/>
      <c r="F135" s="4">
        <f t="shared" si="11"/>
        <v>0.4050002</v>
      </c>
      <c r="G135" s="4"/>
      <c r="H135" s="4"/>
      <c r="I135" s="4"/>
    </row>
    <row r="136" spans="1:9" ht="14.25" customHeight="1">
      <c r="A136" s="2" t="s">
        <v>137</v>
      </c>
      <c r="B136" s="4">
        <v>0.05</v>
      </c>
      <c r="D136" s="4">
        <v>0.4050005</v>
      </c>
      <c r="E136" s="4"/>
      <c r="F136" s="4">
        <f t="shared" si="11"/>
        <v>0.4550005</v>
      </c>
      <c r="G136" s="4"/>
      <c r="H136" s="4"/>
      <c r="I136" s="4"/>
    </row>
    <row r="137" spans="1:9" ht="14.25" customHeight="1">
      <c r="A137" s="2" t="s">
        <v>138</v>
      </c>
      <c r="B137" s="4"/>
      <c r="D137" s="4">
        <v>0.4050005</v>
      </c>
      <c r="E137" s="4"/>
      <c r="F137" s="4">
        <f t="shared" si="11"/>
        <v>0.4050005</v>
      </c>
      <c r="G137" s="4"/>
      <c r="H137" s="4"/>
      <c r="I137" s="4"/>
    </row>
    <row r="138" spans="1:9" ht="14.25" customHeight="1">
      <c r="A138" s="2" t="s">
        <v>139</v>
      </c>
      <c r="B138" s="4">
        <v>0.4024</v>
      </c>
      <c r="D138" s="4">
        <v>0.4050005</v>
      </c>
      <c r="E138" s="4"/>
      <c r="F138" s="4">
        <f t="shared" si="11"/>
        <v>0.8074005</v>
      </c>
      <c r="G138" s="4"/>
      <c r="H138" s="4"/>
      <c r="I138" s="4"/>
    </row>
    <row r="139" spans="1:9" ht="14.25" customHeight="1">
      <c r="A139" s="2" t="s">
        <v>140</v>
      </c>
      <c r="B139" s="4">
        <v>0.0659</v>
      </c>
      <c r="D139" s="4"/>
      <c r="E139" s="4"/>
      <c r="F139" s="4">
        <f t="shared" si="11"/>
        <v>0.0659</v>
      </c>
      <c r="G139" s="4"/>
      <c r="H139" s="4"/>
      <c r="I139" s="4"/>
    </row>
    <row r="140" spans="1:9" ht="14.25" customHeight="1">
      <c r="A140" s="2" t="s">
        <v>141</v>
      </c>
      <c r="B140" s="4"/>
      <c r="D140" s="4">
        <v>0.3</v>
      </c>
      <c r="E140" s="4"/>
      <c r="F140" s="4">
        <f t="shared" si="11"/>
        <v>0.3</v>
      </c>
      <c r="G140" s="4"/>
      <c r="H140" s="4"/>
      <c r="I140" s="4"/>
    </row>
    <row r="141" spans="1:9" ht="14.25" customHeight="1">
      <c r="A141" s="2" t="s">
        <v>142</v>
      </c>
      <c r="B141" s="4"/>
      <c r="C141" s="4">
        <v>0.0675</v>
      </c>
      <c r="D141" s="4">
        <v>0.4050005</v>
      </c>
      <c r="E141" s="4"/>
      <c r="F141" s="4">
        <f t="shared" si="11"/>
        <v>0.4725005</v>
      </c>
      <c r="G141" s="4"/>
      <c r="H141" s="4"/>
      <c r="I141" s="4"/>
    </row>
    <row r="142" spans="1:9" ht="14.25" customHeight="1">
      <c r="A142" s="2" t="s">
        <v>143</v>
      </c>
      <c r="B142" s="4"/>
      <c r="D142" s="4">
        <v>0.405</v>
      </c>
      <c r="E142" s="4"/>
      <c r="F142" s="4">
        <f t="shared" si="11"/>
        <v>0.405</v>
      </c>
      <c r="G142" s="4"/>
      <c r="H142" s="4"/>
      <c r="I142" s="4"/>
    </row>
    <row r="143" spans="1:9" ht="14.25" customHeight="1">
      <c r="A143" s="2" t="s">
        <v>144</v>
      </c>
      <c r="B143" s="4"/>
      <c r="C143" s="4">
        <v>0.0675</v>
      </c>
      <c r="D143" s="4">
        <v>0.405</v>
      </c>
      <c r="E143" s="4"/>
      <c r="F143" s="4">
        <f t="shared" si="11"/>
        <v>0.47250000000000003</v>
      </c>
      <c r="G143" s="4"/>
      <c r="H143" s="4"/>
      <c r="I143" s="4"/>
    </row>
    <row r="144" spans="1:9" ht="14.25" customHeight="1">
      <c r="A144" s="2" t="s">
        <v>145</v>
      </c>
      <c r="B144" s="4">
        <v>0.185</v>
      </c>
      <c r="D144" s="4">
        <v>0.405</v>
      </c>
      <c r="E144" s="4"/>
      <c r="F144" s="4">
        <f t="shared" si="11"/>
        <v>0.5900000000000001</v>
      </c>
      <c r="G144" s="4"/>
      <c r="H144" s="4"/>
      <c r="I144" s="4"/>
    </row>
    <row r="145" spans="1:9" ht="14.25" customHeight="1">
      <c r="A145" s="2" t="s">
        <v>206</v>
      </c>
      <c r="B145" s="4">
        <v>0.015</v>
      </c>
      <c r="D145" s="4">
        <v>0.4050005</v>
      </c>
      <c r="E145" s="4"/>
      <c r="F145" s="4">
        <f t="shared" si="11"/>
        <v>0.4200005</v>
      </c>
      <c r="G145" s="4"/>
      <c r="H145" s="4"/>
      <c r="I145" s="4"/>
    </row>
    <row r="146" spans="1:9" ht="14.25" customHeight="1">
      <c r="A146" s="2" t="s">
        <v>125</v>
      </c>
      <c r="B146" s="4"/>
      <c r="D146" s="4">
        <v>0.4050005</v>
      </c>
      <c r="E146" s="4"/>
      <c r="F146" s="4">
        <f t="shared" si="11"/>
        <v>0.4050005</v>
      </c>
      <c r="G146" s="4"/>
      <c r="H146" s="4"/>
      <c r="I146" s="4"/>
    </row>
    <row r="147" spans="1:9" ht="14.25" customHeight="1">
      <c r="A147" s="2" t="s">
        <v>146</v>
      </c>
      <c r="B147" s="4">
        <v>0.03</v>
      </c>
      <c r="D147" s="4">
        <v>0.4050005</v>
      </c>
      <c r="E147" s="4"/>
      <c r="F147" s="4">
        <f t="shared" si="11"/>
        <v>0.4350005</v>
      </c>
      <c r="G147" s="4"/>
      <c r="H147" s="4"/>
      <c r="I147" s="4"/>
    </row>
    <row r="148" spans="2:9" ht="14.25" customHeight="1">
      <c r="B148" s="4"/>
      <c r="C148" s="4"/>
      <c r="D148" s="4"/>
      <c r="E148" s="4"/>
      <c r="F148" s="4"/>
      <c r="G148" s="4"/>
      <c r="H148" s="4"/>
      <c r="I148" s="4"/>
    </row>
    <row r="149" spans="2:9" ht="15" customHeight="1">
      <c r="B149" s="4"/>
      <c r="C149" s="4"/>
      <c r="D149" s="11" t="s">
        <v>147</v>
      </c>
      <c r="E149" s="4"/>
      <c r="F149" s="4"/>
      <c r="G149" s="4"/>
      <c r="H149" s="4"/>
      <c r="I149" s="4"/>
    </row>
    <row r="150" spans="1:9" ht="15" customHeight="1">
      <c r="A150" s="6" t="s">
        <v>148</v>
      </c>
      <c r="B150" s="4" t="s">
        <v>92</v>
      </c>
      <c r="C150" s="4" t="s">
        <v>149</v>
      </c>
      <c r="D150" s="4" t="s">
        <v>150</v>
      </c>
      <c r="E150" s="4" t="s">
        <v>151</v>
      </c>
      <c r="F150" s="4" t="s">
        <v>152</v>
      </c>
      <c r="G150" s="4" t="s">
        <v>153</v>
      </c>
      <c r="I150" s="4"/>
    </row>
    <row r="151" spans="1:9" ht="14.25" customHeight="1">
      <c r="A151" s="2" t="s">
        <v>154</v>
      </c>
      <c r="B151" s="4">
        <v>10.99004</v>
      </c>
      <c r="C151" s="4">
        <v>0.09254</v>
      </c>
      <c r="D151" s="4">
        <v>1.21901</v>
      </c>
      <c r="E151" s="4">
        <v>0.3002</v>
      </c>
      <c r="F151" s="4"/>
      <c r="G151" s="4">
        <f>SUM(B151:F151)</f>
        <v>12.601790000000001</v>
      </c>
      <c r="I151" s="4"/>
    </row>
    <row r="152" spans="1:9" ht="14.25" customHeight="1">
      <c r="A152" s="2" t="s">
        <v>202</v>
      </c>
      <c r="B152" s="4">
        <v>11.80626</v>
      </c>
      <c r="C152" s="4">
        <v>0.51919</v>
      </c>
      <c r="D152" s="4">
        <v>0.63</v>
      </c>
      <c r="E152" s="4">
        <v>0.33</v>
      </c>
      <c r="F152" s="4">
        <v>1.5551</v>
      </c>
      <c r="G152" s="4">
        <f>SUM(B152:F152)</f>
        <v>14.84055</v>
      </c>
      <c r="I152" s="4"/>
    </row>
    <row r="153" spans="1:9" ht="14.25" customHeight="1">
      <c r="A153" s="2" t="s">
        <v>155</v>
      </c>
      <c r="B153" s="4">
        <v>9.83196</v>
      </c>
      <c r="C153" s="4">
        <v>1.09823</v>
      </c>
      <c r="D153" s="4">
        <v>0.1188</v>
      </c>
      <c r="E153" s="4">
        <v>0.33</v>
      </c>
      <c r="F153" s="4"/>
      <c r="G153" s="4">
        <f>SUM(B153:F153)</f>
        <v>11.37899</v>
      </c>
      <c r="I153" s="4"/>
    </row>
    <row r="154" spans="1:9" ht="14.25" customHeight="1">
      <c r="A154" s="2" t="s">
        <v>109</v>
      </c>
      <c r="B154" s="4">
        <v>11.8315</v>
      </c>
      <c r="C154" s="4">
        <v>1.00439</v>
      </c>
      <c r="D154" s="4"/>
      <c r="E154" s="4">
        <v>0.33</v>
      </c>
      <c r="F154" s="4">
        <v>1.15126</v>
      </c>
      <c r="G154" s="4">
        <f>SUM(B154:F154)</f>
        <v>14.31715</v>
      </c>
      <c r="I154" s="4"/>
    </row>
    <row r="155" spans="1:9" ht="14.25" customHeight="1">
      <c r="A155" s="2" t="s">
        <v>121</v>
      </c>
      <c r="B155" s="4">
        <v>11.50964</v>
      </c>
      <c r="C155" s="4">
        <v>0.41062</v>
      </c>
      <c r="D155" s="4">
        <v>0.67</v>
      </c>
      <c r="E155" s="4">
        <v>0.33</v>
      </c>
      <c r="F155" s="4"/>
      <c r="G155" s="4">
        <f>SUM(B155:F155)</f>
        <v>12.920259999999999</v>
      </c>
      <c r="I155" s="4"/>
    </row>
    <row r="156" spans="1:9" ht="15" customHeight="1">
      <c r="A156" s="6" t="s">
        <v>156</v>
      </c>
      <c r="B156" s="4"/>
      <c r="C156" s="4"/>
      <c r="D156" s="4"/>
      <c r="E156" s="4"/>
      <c r="F156" s="4"/>
      <c r="G156" s="4"/>
      <c r="I156" s="4"/>
    </row>
    <row r="157" spans="1:9" ht="14.25" customHeight="1">
      <c r="A157" s="2" t="s">
        <v>157</v>
      </c>
      <c r="B157" s="4">
        <v>12.1956</v>
      </c>
      <c r="C157" s="4">
        <v>0.59395</v>
      </c>
      <c r="D157" s="4">
        <v>0.59956</v>
      </c>
      <c r="E157" s="4">
        <v>0.33</v>
      </c>
      <c r="F157" s="4"/>
      <c r="G157" s="4">
        <f aca="true" t="shared" si="12" ref="G157:G163">SUM(B157:F157)</f>
        <v>13.71911</v>
      </c>
      <c r="I157" s="4"/>
    </row>
    <row r="158" spans="1:9" ht="14.25" customHeight="1">
      <c r="A158" s="2" t="s">
        <v>222</v>
      </c>
      <c r="B158" s="4">
        <v>11.8845</v>
      </c>
      <c r="C158" s="4">
        <v>0.72661</v>
      </c>
      <c r="D158" s="4"/>
      <c r="E158" s="4">
        <v>0.33</v>
      </c>
      <c r="F158" s="4"/>
      <c r="G158" s="4">
        <f t="shared" si="12"/>
        <v>12.94111</v>
      </c>
      <c r="I158" s="4"/>
    </row>
    <row r="159" spans="1:9" ht="14.25" customHeight="1">
      <c r="A159" s="45" t="s">
        <v>158</v>
      </c>
      <c r="B159" s="46">
        <v>14.80111</v>
      </c>
      <c r="C159" s="46">
        <v>0.665</v>
      </c>
      <c r="D159" s="46">
        <v>0.05475</v>
      </c>
      <c r="E159" s="46">
        <v>0.33</v>
      </c>
      <c r="F159" s="46"/>
      <c r="G159" s="46">
        <f t="shared" si="12"/>
        <v>15.85086</v>
      </c>
      <c r="I159" s="4"/>
    </row>
    <row r="160" spans="1:9" ht="14.25" customHeight="1">
      <c r="A160" s="2" t="s">
        <v>159</v>
      </c>
      <c r="B160" s="4">
        <v>12.23839</v>
      </c>
      <c r="C160" s="4">
        <v>0.70785</v>
      </c>
      <c r="D160" s="4">
        <v>0</v>
      </c>
      <c r="E160" s="4">
        <v>0.33</v>
      </c>
      <c r="F160" s="4">
        <v>1.09831</v>
      </c>
      <c r="G160" s="4">
        <f t="shared" si="12"/>
        <v>14.374550000000001</v>
      </c>
      <c r="I160" s="4"/>
    </row>
    <row r="161" spans="1:9" ht="14.25" customHeight="1">
      <c r="A161" s="2" t="s">
        <v>160</v>
      </c>
      <c r="B161" s="4">
        <v>11.93683</v>
      </c>
      <c r="C161" s="4">
        <v>0.88554</v>
      </c>
      <c r="D161" s="4">
        <v>0.54246</v>
      </c>
      <c r="E161" s="4">
        <v>0.33</v>
      </c>
      <c r="F161" s="4"/>
      <c r="G161" s="4">
        <f t="shared" si="12"/>
        <v>13.694830000000001</v>
      </c>
      <c r="I161" s="4"/>
    </row>
    <row r="162" spans="1:9" ht="14.25" customHeight="1">
      <c r="A162" s="45" t="s">
        <v>161</v>
      </c>
      <c r="B162" s="46">
        <v>10.7727</v>
      </c>
      <c r="C162" s="46">
        <v>0.75706</v>
      </c>
      <c r="D162" s="46"/>
      <c r="E162" s="46">
        <v>0.33</v>
      </c>
      <c r="F162" s="46"/>
      <c r="G162" s="46">
        <f t="shared" si="12"/>
        <v>11.85976</v>
      </c>
      <c r="I162" s="4"/>
    </row>
    <row r="163" spans="1:9" ht="14.25" customHeight="1">
      <c r="A163" s="2" t="s">
        <v>221</v>
      </c>
      <c r="B163" s="4">
        <v>9.15547</v>
      </c>
      <c r="C163" s="4">
        <v>0.58414</v>
      </c>
      <c r="D163" s="4">
        <v>0</v>
      </c>
      <c r="E163" s="4">
        <v>0.33</v>
      </c>
      <c r="F163" s="4"/>
      <c r="G163" s="4">
        <f t="shared" si="12"/>
        <v>10.069609999999999</v>
      </c>
      <c r="H163" s="4"/>
      <c r="I163" s="4"/>
    </row>
    <row r="164" spans="2:9" ht="15" customHeight="1">
      <c r="B164" s="4"/>
      <c r="C164" s="4"/>
      <c r="D164" s="7" t="s">
        <v>162</v>
      </c>
      <c r="E164" s="4"/>
      <c r="F164" s="4"/>
      <c r="G164" s="4"/>
      <c r="H164" s="4"/>
      <c r="I164" s="4"/>
    </row>
    <row r="165" spans="2:9" ht="15" customHeight="1">
      <c r="B165" s="4"/>
      <c r="C165" s="4"/>
      <c r="D165" s="4"/>
      <c r="E165" s="7" t="s">
        <v>163</v>
      </c>
      <c r="F165" s="7" t="s">
        <v>164</v>
      </c>
      <c r="G165" s="4"/>
      <c r="H165" s="4"/>
      <c r="I165" s="4"/>
    </row>
    <row r="166" spans="1:9" ht="14.25" customHeight="1">
      <c r="A166" s="2" t="s">
        <v>165</v>
      </c>
      <c r="B166" s="4"/>
      <c r="C166" s="4"/>
      <c r="D166" s="4"/>
      <c r="E166" s="4">
        <v>3.5</v>
      </c>
      <c r="F166" s="4">
        <v>3.5</v>
      </c>
      <c r="G166" s="4"/>
      <c r="H166" s="4"/>
      <c r="I166" s="4"/>
    </row>
    <row r="167" spans="1:9" ht="14.25" customHeight="1">
      <c r="A167" s="2" t="s">
        <v>166</v>
      </c>
      <c r="B167" s="4"/>
      <c r="C167" s="4"/>
      <c r="D167" s="4"/>
      <c r="E167" s="4">
        <v>1.5</v>
      </c>
      <c r="F167" s="4">
        <v>1.5</v>
      </c>
      <c r="G167" s="4"/>
      <c r="H167" s="4"/>
      <c r="I167" s="4"/>
    </row>
    <row r="168" spans="1:6" ht="14.25" customHeight="1">
      <c r="A168" s="2" t="s">
        <v>167</v>
      </c>
      <c r="E168" s="4">
        <v>1.3668</v>
      </c>
      <c r="F168" s="4">
        <v>1.3668</v>
      </c>
    </row>
    <row r="169" spans="1:6" ht="14.25" customHeight="1">
      <c r="A169" s="2" t="s">
        <v>209</v>
      </c>
      <c r="E169" s="4">
        <v>0.32214</v>
      </c>
      <c r="F169" s="4">
        <v>0.32214</v>
      </c>
    </row>
    <row r="170" spans="1:9" ht="14.25" customHeight="1">
      <c r="A170" s="2" t="s">
        <v>168</v>
      </c>
      <c r="B170" s="4"/>
      <c r="C170" s="4"/>
      <c r="D170" s="4"/>
      <c r="E170" s="4"/>
      <c r="F170" s="4">
        <v>3.95</v>
      </c>
      <c r="G170" s="4"/>
      <c r="H170" s="4"/>
      <c r="I170" s="4"/>
    </row>
    <row r="171" spans="1:9" ht="14.25" customHeight="1">
      <c r="A171" s="2" t="s">
        <v>169</v>
      </c>
      <c r="B171" s="4"/>
      <c r="C171" s="4"/>
      <c r="D171" s="4"/>
      <c r="E171" s="4"/>
      <c r="F171" s="4">
        <v>0.4</v>
      </c>
      <c r="G171" s="4"/>
      <c r="H171" s="4"/>
      <c r="I171" s="4"/>
    </row>
    <row r="172" spans="1:9" ht="14.25" customHeight="1">
      <c r="A172" s="2" t="s">
        <v>170</v>
      </c>
      <c r="B172" s="4"/>
      <c r="E172" s="4">
        <v>0.21756</v>
      </c>
      <c r="F172" s="4">
        <v>0.21756</v>
      </c>
      <c r="G172" s="4"/>
      <c r="H172" s="4"/>
      <c r="I172" s="4"/>
    </row>
    <row r="173" spans="1:9" ht="14.25" customHeight="1">
      <c r="A173" s="2" t="s">
        <v>171</v>
      </c>
      <c r="B173" s="4"/>
      <c r="C173" s="4"/>
      <c r="D173" s="4"/>
      <c r="E173" s="4">
        <v>0.29585</v>
      </c>
      <c r="F173" s="4">
        <v>0.29585</v>
      </c>
      <c r="G173" s="4"/>
      <c r="H173" s="4"/>
      <c r="I173" s="4"/>
    </row>
    <row r="174" spans="1:6" ht="14.25" customHeight="1">
      <c r="A174" s="2" t="s">
        <v>172</v>
      </c>
      <c r="E174" s="4">
        <v>0.14957</v>
      </c>
      <c r="F174" s="4">
        <v>0.14957</v>
      </c>
    </row>
    <row r="175" spans="1:9" ht="14.25" customHeight="1">
      <c r="A175" s="2" t="s">
        <v>173</v>
      </c>
      <c r="B175" s="4"/>
      <c r="C175" s="4"/>
      <c r="D175" s="4"/>
      <c r="E175" s="4">
        <v>1.56577</v>
      </c>
      <c r="F175" s="4">
        <v>1.56577</v>
      </c>
      <c r="G175" s="4"/>
      <c r="H175" s="4"/>
      <c r="I175" s="4"/>
    </row>
    <row r="176" spans="1:9" ht="14.25" customHeight="1">
      <c r="A176" s="2" t="s">
        <v>174</v>
      </c>
      <c r="B176" s="4"/>
      <c r="C176" s="4"/>
      <c r="D176" s="4"/>
      <c r="E176" s="4"/>
      <c r="F176" s="4"/>
      <c r="G176" s="4"/>
      <c r="H176" s="4"/>
      <c r="I176" s="4"/>
    </row>
    <row r="177" spans="1:9" ht="15" customHeight="1">
      <c r="A177" s="6" t="s">
        <v>175</v>
      </c>
      <c r="B177" s="4"/>
      <c r="C177" s="4"/>
      <c r="D177" s="4"/>
      <c r="E177" s="4">
        <f>SUM(E166:E176)</f>
        <v>8.917689999999999</v>
      </c>
      <c r="F177" s="4">
        <f>SUM(F166:F176)</f>
        <v>13.267690000000002</v>
      </c>
      <c r="G177" s="4"/>
      <c r="H177" s="4"/>
      <c r="I177" s="4"/>
    </row>
    <row r="178" spans="2:9" ht="15" customHeight="1">
      <c r="B178" s="4"/>
      <c r="C178" s="4"/>
      <c r="D178" s="7" t="s">
        <v>176</v>
      </c>
      <c r="E178" s="4"/>
      <c r="F178" s="4"/>
      <c r="G178" s="4"/>
      <c r="H178" s="4"/>
      <c r="I178" s="4"/>
    </row>
    <row r="179" spans="2:9" ht="14.25" customHeight="1">
      <c r="B179" s="12" t="s">
        <v>177</v>
      </c>
      <c r="C179" s="3">
        <v>0.0032</v>
      </c>
      <c r="D179" s="4"/>
      <c r="E179" s="12" t="s">
        <v>178</v>
      </c>
      <c r="F179" s="4">
        <v>0.0032</v>
      </c>
      <c r="G179" s="4"/>
      <c r="H179" s="4"/>
      <c r="I179" s="4"/>
    </row>
    <row r="180" spans="2:9" ht="14.25" customHeight="1">
      <c r="B180" s="4"/>
      <c r="C180" s="4"/>
      <c r="D180" s="4"/>
      <c r="E180" s="4"/>
      <c r="F180" s="4"/>
      <c r="G180" s="4"/>
      <c r="H180" s="4"/>
      <c r="I180" s="4"/>
    </row>
    <row r="181" spans="2:9" ht="15" customHeight="1">
      <c r="B181" s="4"/>
      <c r="C181" s="4"/>
      <c r="D181" s="7" t="s">
        <v>179</v>
      </c>
      <c r="E181" s="7"/>
      <c r="F181" s="7"/>
      <c r="G181" s="4"/>
      <c r="H181" s="4"/>
      <c r="I181" s="4"/>
    </row>
    <row r="182" spans="2:10" ht="14.25" customHeight="1">
      <c r="B182" s="4"/>
      <c r="C182" s="4"/>
      <c r="D182" s="4"/>
      <c r="E182" s="4"/>
      <c r="F182" s="4" t="s">
        <v>180</v>
      </c>
      <c r="G182" s="4"/>
      <c r="H182" s="4"/>
      <c r="I182" s="4"/>
      <c r="J182" s="2" t="s">
        <v>181</v>
      </c>
    </row>
    <row r="183" spans="1:10" ht="14.25" customHeight="1">
      <c r="A183" s="2" t="s">
        <v>182</v>
      </c>
      <c r="B183" s="4" t="s">
        <v>92</v>
      </c>
      <c r="C183" s="4" t="s">
        <v>183</v>
      </c>
      <c r="D183" s="4" t="s">
        <v>184</v>
      </c>
      <c r="E183" s="4" t="s">
        <v>93</v>
      </c>
      <c r="F183" s="4" t="s">
        <v>185</v>
      </c>
      <c r="G183" s="4" t="s">
        <v>186</v>
      </c>
      <c r="H183" s="4" t="s">
        <v>187</v>
      </c>
      <c r="I183" s="4" t="s">
        <v>188</v>
      </c>
      <c r="J183" s="2" t="s">
        <v>189</v>
      </c>
    </row>
    <row r="184" spans="1:10" ht="14.25" customHeight="1">
      <c r="A184" s="2" t="s">
        <v>190</v>
      </c>
      <c r="B184" s="9">
        <v>0.2025</v>
      </c>
      <c r="C184" s="9">
        <v>0.00762</v>
      </c>
      <c r="D184" s="9">
        <v>0.06097</v>
      </c>
      <c r="E184" s="9">
        <v>0.05792</v>
      </c>
      <c r="F184" s="9">
        <v>0.05335</v>
      </c>
      <c r="G184" s="9">
        <v>0.09</v>
      </c>
      <c r="H184" s="9"/>
      <c r="I184" s="9">
        <v>0.2025</v>
      </c>
      <c r="J184" s="9">
        <v>0.19663</v>
      </c>
    </row>
    <row r="185" spans="1:10" ht="14.25" customHeight="1">
      <c r="A185" s="2" t="s">
        <v>191</v>
      </c>
      <c r="B185" s="9">
        <v>0.2025</v>
      </c>
      <c r="C185" s="9">
        <v>0.00418</v>
      </c>
      <c r="D185" s="9">
        <v>0.00746</v>
      </c>
      <c r="E185" s="9">
        <v>0.06862</v>
      </c>
      <c r="F185" s="9">
        <v>0.01492</v>
      </c>
      <c r="G185" s="9">
        <v>0.09</v>
      </c>
      <c r="H185" s="9"/>
      <c r="I185" s="9">
        <v>0.2025</v>
      </c>
      <c r="J185" s="9"/>
    </row>
    <row r="186" spans="1:10" ht="14.25" customHeight="1">
      <c r="A186" s="2" t="s">
        <v>192</v>
      </c>
      <c r="B186" s="9">
        <v>0.2025</v>
      </c>
      <c r="C186" s="9">
        <v>0.00728</v>
      </c>
      <c r="D186" s="9">
        <v>0.04425</v>
      </c>
      <c r="E186" s="9">
        <v>0.17295</v>
      </c>
      <c r="F186" s="9">
        <v>0.05921</v>
      </c>
      <c r="G186" s="9">
        <v>0.09</v>
      </c>
      <c r="H186" s="9"/>
      <c r="I186" s="9">
        <v>0.2025</v>
      </c>
      <c r="J186" s="9"/>
    </row>
    <row r="187" spans="1:10" ht="14.25" customHeight="1">
      <c r="A187" s="2" t="s">
        <v>193</v>
      </c>
      <c r="B187" s="9">
        <v>0.2025</v>
      </c>
      <c r="C187" s="9">
        <v>0.00758</v>
      </c>
      <c r="D187" s="9">
        <v>0.01326</v>
      </c>
      <c r="E187" s="9">
        <v>0.0572</v>
      </c>
      <c r="F187" s="9"/>
      <c r="G187" s="9">
        <v>0.09</v>
      </c>
      <c r="H187" s="9"/>
      <c r="I187" s="9">
        <v>0.2025</v>
      </c>
      <c r="J187" s="9">
        <v>0.23731</v>
      </c>
    </row>
    <row r="188" spans="2:9" ht="14.25" customHeight="1">
      <c r="B188" s="4"/>
      <c r="C188" s="4"/>
      <c r="D188" s="4"/>
      <c r="E188" s="4"/>
      <c r="F188" s="4"/>
      <c r="G188" s="4"/>
      <c r="H188" s="4"/>
      <c r="I188" s="4"/>
    </row>
    <row r="189" spans="2:10" ht="15" customHeight="1">
      <c r="B189" s="4"/>
      <c r="C189" s="4"/>
      <c r="D189" s="4"/>
      <c r="E189" s="4"/>
      <c r="F189" s="4"/>
      <c r="G189" s="4"/>
      <c r="H189" s="47" t="s">
        <v>194</v>
      </c>
      <c r="I189" s="48"/>
      <c r="J189" s="48"/>
    </row>
    <row r="190" ht="15" customHeight="1">
      <c r="J190" s="6"/>
    </row>
    <row r="191" spans="1:10" ht="15" customHeight="1">
      <c r="A191" s="6" t="s">
        <v>195</v>
      </c>
      <c r="C191" s="2" t="s">
        <v>196</v>
      </c>
      <c r="I191" s="6" t="s">
        <v>197</v>
      </c>
      <c r="J191" s="9">
        <f>SUM(B184:J184)</f>
        <v>0.87149</v>
      </c>
    </row>
    <row r="192" spans="1:10" ht="15" customHeight="1">
      <c r="A192" s="14" t="s">
        <v>164</v>
      </c>
      <c r="B192" s="5">
        <v>490148978</v>
      </c>
      <c r="I192" s="6" t="s">
        <v>198</v>
      </c>
      <c r="J192" s="9">
        <f>SUM(B185:J185)</f>
        <v>0.59018</v>
      </c>
    </row>
    <row r="193" spans="1:10" ht="15" customHeight="1">
      <c r="A193" s="14" t="s">
        <v>163</v>
      </c>
      <c r="B193" s="5">
        <v>260231008</v>
      </c>
      <c r="I193" s="6" t="s">
        <v>199</v>
      </c>
      <c r="J193" s="9">
        <f>SUM(B186:J186)</f>
        <v>0.77869</v>
      </c>
    </row>
    <row r="194" spans="1:10" ht="15" customHeight="1">
      <c r="A194" s="14" t="s">
        <v>0</v>
      </c>
      <c r="B194" s="5">
        <f>B192+B193</f>
        <v>750379986</v>
      </c>
      <c r="I194" s="6" t="s">
        <v>200</v>
      </c>
      <c r="J194" s="9">
        <f>SUM(B187:J187)</f>
        <v>0.81035</v>
      </c>
    </row>
    <row r="195" ht="15" customHeight="1">
      <c r="A195" s="14"/>
    </row>
    <row r="203" ht="14.25">
      <c r="A203" s="26"/>
    </row>
    <row r="204" ht="14.25">
      <c r="A204" s="26"/>
    </row>
    <row r="205" ht="14.25">
      <c r="A205" s="26"/>
    </row>
    <row r="211" spans="2:10" ht="14.25">
      <c r="B211" s="9"/>
      <c r="C211" s="9"/>
      <c r="D211" s="9"/>
      <c r="E211" s="9"/>
      <c r="F211" s="9"/>
      <c r="G211" s="9"/>
      <c r="H211" s="9"/>
      <c r="I211" s="9"/>
      <c r="J211" s="9"/>
    </row>
    <row r="212" spans="2:10" ht="14.25">
      <c r="B212" s="9"/>
      <c r="C212" s="9"/>
      <c r="D212" s="9"/>
      <c r="E212" s="9"/>
      <c r="F212" s="9"/>
      <c r="G212" s="9"/>
      <c r="H212" s="9"/>
      <c r="I212" s="9"/>
      <c r="J212" s="9"/>
    </row>
    <row r="213" spans="2:10" ht="14.25">
      <c r="B213" s="9"/>
      <c r="C213" s="9"/>
      <c r="D213" s="9"/>
      <c r="E213" s="9"/>
      <c r="F213" s="9"/>
      <c r="G213" s="9"/>
      <c r="H213" s="9"/>
      <c r="I213" s="9"/>
      <c r="J213" s="9"/>
    </row>
    <row r="214" spans="2:10" ht="14.25">
      <c r="B214" s="9"/>
      <c r="C214" s="9"/>
      <c r="D214" s="9"/>
      <c r="E214" s="9"/>
      <c r="F214" s="9"/>
      <c r="G214" s="9"/>
      <c r="H214" s="9"/>
      <c r="I214" s="9"/>
      <c r="J214" s="9"/>
    </row>
  </sheetData>
  <sheetProtection/>
  <mergeCells count="4">
    <mergeCell ref="H189:J189"/>
    <mergeCell ref="A1:D1"/>
    <mergeCell ref="A2:F2"/>
    <mergeCell ref="D125:E125"/>
  </mergeCells>
  <printOptions/>
  <pageMargins left="0.25" right="0" top="0" bottom="0" header="0.5" footer="0.75"/>
  <pageSetup horizontalDpi="600" verticalDpi="600" orientation="portrait" paperSize="17" scale="69" r:id="rId1"/>
  <rowBreaks count="2" manualBreakCount="2">
    <brk id="123" max="255" man="1"/>
    <brk id="200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57.28125" defaultRowHeight="12.75"/>
  <cols>
    <col min="1" max="1" width="67.140625" style="2" customWidth="1"/>
    <col min="2" max="2" width="30.00390625" style="2" customWidth="1"/>
    <col min="3" max="3" width="26.57421875" style="2" customWidth="1"/>
    <col min="4" max="4" width="33.140625" style="2" customWidth="1"/>
    <col min="5" max="5" width="29.8515625" style="2" customWidth="1"/>
    <col min="6" max="6" width="27.421875" style="2" customWidth="1"/>
    <col min="7" max="7" width="23.57421875" style="2" customWidth="1"/>
    <col min="8" max="8" width="28.57421875" style="2" customWidth="1"/>
    <col min="9" max="9" width="33.140625" style="2" customWidth="1"/>
    <col min="10" max="10" width="30.8515625" style="2" customWidth="1"/>
    <col min="11" max="11" width="9.421875" style="2" customWidth="1"/>
    <col min="12" max="16384" width="57.28125" style="2" customWidth="1"/>
  </cols>
  <sheetData/>
  <sheetProtection/>
  <printOptions gridLines="1"/>
  <pageMargins left="0.1" right="0" top="0" bottom="0" header="0.5" footer="0.75"/>
  <pageSetup orientation="portrait" paperSize="9"/>
  <rowBreaks count="2" manualBreakCount="2">
    <brk id="0" max="193" man="1"/>
    <brk id="194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57.28125" defaultRowHeight="12.75"/>
  <cols>
    <col min="1" max="1" width="67.140625" style="2" customWidth="1"/>
    <col min="2" max="2" width="30.00390625" style="2" customWidth="1"/>
    <col min="3" max="3" width="26.57421875" style="2" customWidth="1"/>
    <col min="4" max="4" width="33.140625" style="2" customWidth="1"/>
    <col min="5" max="5" width="29.8515625" style="2" customWidth="1"/>
    <col min="6" max="6" width="27.421875" style="2" customWidth="1"/>
    <col min="7" max="7" width="23.57421875" style="2" customWidth="1"/>
    <col min="8" max="8" width="28.57421875" style="2" customWidth="1"/>
    <col min="9" max="9" width="33.140625" style="2" customWidth="1"/>
    <col min="10" max="10" width="30.8515625" style="2" customWidth="1"/>
    <col min="11" max="11" width="9.421875" style="2" customWidth="1"/>
    <col min="12" max="16384" width="57.28125" style="2" customWidth="1"/>
  </cols>
  <sheetData/>
  <sheetProtection/>
  <printOptions gridLines="1"/>
  <pageMargins left="0.1" right="0" top="0" bottom="0" header="0.5" footer="0.75"/>
  <pageSetup orientation="portrait" paperSize="9"/>
  <rowBreaks count="2" manualBreakCount="2">
    <brk id="0" max="193" man="1"/>
    <brk id="19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2011-08-20T16:50:37Z</cp:lastPrinted>
  <dcterms:created xsi:type="dcterms:W3CDTF">2003-03-13T20:01:27Z</dcterms:created>
  <dcterms:modified xsi:type="dcterms:W3CDTF">2011-08-20T16:50:39Z</dcterms:modified>
  <cp:category/>
  <cp:version/>
  <cp:contentType/>
  <cp:contentStatus/>
</cp:coreProperties>
</file>